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上下水道部共有\★0654★下水会計予算・決算\R04\200 企業会計\06R04経営比較分析表\下水法適【経営比較分析表】2022_322059_46_1718\"/>
    </mc:Choice>
  </mc:AlternateContent>
  <xr:revisionPtr revIDLastSave="0" documentId="13_ncr:1_{0769A042-CC29-4219-8AC6-48A18CEFFA8E}" xr6:coauthVersionLast="43" xr6:coauthVersionMax="43" xr10:uidLastSave="{00000000-0000-0000-0000-000000000000}"/>
  <workbookProtection workbookAlgorithmName="SHA-512" workbookHashValue="s3f0P/R6pb5pj6EuP7utv3VF2m96xKh2IbSxMZQUEzezgrVhRoBdiXDjWMec2NZMwWMJh6JGD0fqQiJ8Kx8ZMQ==" workbookSaltValue="XPNVy0RkYKyrVEZ0lb494A==" workbookSpinCount="100000" lockStructure="1"/>
  <bookViews>
    <workbookView xWindow="19575" yWindow="840" windowWidth="36945" windowHeight="15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<sst xmlns="http://schemas.openxmlformats.org/spreadsheetml/2006/main" count="275" uniqueCount="117">
  <si>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</si>
  <si>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</si>
  <si>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</si>
  <si>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</si>
  <si>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</si>
  <si>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</si>
  <si>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</si>
  <si>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</si>
  <si>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</si>
  <si>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</si>
  <si>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</si>
  <si>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</si>
  <si>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</si>
  <si>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</si>
  <si>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</si>
  <si>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</si>
  <si>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</si>
  <si>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</si>
  <si>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</si>
  <si>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</si>
  <si>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</si>
  <si>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</si>
  <si>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</si>
  <si>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</si>
  <si>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</si>
  <si>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</si>
  <si>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</si>
  <si>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</si>
  <si>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</si>
  <si>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</si>
  <si>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</si>
  <si>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</si>
  <si>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</si>
  <si>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</si>
  <si>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</si>
  <si>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</si>
  <si>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</si>
  <si>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</si>
  <si>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</si>
  <si>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</si>
  <si>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</si>
  <si>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</si>
  <si>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</si>
  <si>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</si>
  <si>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</si>
  <si>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</si>
  <si>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</si>
  <si>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</si>
  <si>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</si>
  <si>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</si>
  <si>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</si>
  <si>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</si>
  <si>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</si>
  <si>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</si>
  <si>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</si>
  <si>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</si>
  <si>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</si>
  <si>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</si>
  <si>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</si>
  <si>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</si>
  <si>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</si>
  <si>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</si>
  <si>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</si>
  <si>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</si>
  <si>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</si>
  <si>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</si>
  <si>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</si>
  <si>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</si>
  <si>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</si>
  <si>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</si>
  <si>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</si>
  <si>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</si>
  <si>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</si>
  <si>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</si>
  <si>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</si>
  <si>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</si>
  <si>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</si>
  <si>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</si>
  <si>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</si>
  <si>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</si>
  <si>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</si>
  <si>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</si>
  <si>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</si>
  <si>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</si>
  <si>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</si>
  <si>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</si>
  <si>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</si>
  <si>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</si>
  <si>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</si>
  <si>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</si>
  <si>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</si>
  <si>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</si>
  <si>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</si>
  <si>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</si>
  <si>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</si>
  <si>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</si>
  <si>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</si>
  <si>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</si>
  <si>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</si>
  <si>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</si>
  <si>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</si>
  <si>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</si>
  <si>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</si>
  <si>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</si>
  <si>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</si>
  <si>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</si>
  <si>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</si>
  <si>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</si>
  <si>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</si>
  <si>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</si>
  <si>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</si>
  <si>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</si>
  <si>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</si>
  <si>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</si>
  <si>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下水道接続の進捗に伴う使用料収入の増加や、修繕等の減少により、昨年度に比べ改善した。
　100％を上回っているものの、経常収益の大部分は他会計補助金などの営業外収益である。
②累積欠損金比率
　令和2年度に公営企業へ移行したが、その時点で欠損金が発生していた。引き続き欠損金の解消に努め、健全経営を目指したい。
③流動比率
　100％を上回っているが、下水道整備事業関係の未払金が多く、資金繰りに苦慮しているのが現状である。他会計補助金を分割して交付してもらったり、資金を一時的に借り入れたりして、運転資金を確保している。
④企業債残高対事業規模比率
　下水道工事の実施に伴い企業債残高は年々増加しているため、この指標は整備完了までは上昇傾向が続くことが見込まれる。
⑤経費回収率、⑥汚水処理原価、⑦施設利用率
　有収水量の増加に伴って使用料収入は増加しているが、維持管理費も増加傾向にある。経費回収率、汚水処理原価ともに前年度より改善したが、類似団体平均より下回っている。施設利用率は下水道接続の進捗に伴い増えている。
⑧水洗化率
　下水道への接続が進んだことで水洗化率が上昇しているが、類似団体平均と比べるとまだまだ低い状況にある。</t>
    <rPh sb="34" eb="36">
      <t>ゲンショウ</t>
    </rPh>
    <rPh sb="46" eb="48">
      <t>カイゼン</t>
    </rPh>
    <rPh sb="339" eb="341">
      <t>ミコ</t>
    </rPh>
    <rPh sb="424" eb="426">
      <t>ゼンネン</t>
    </rPh>
    <rPh sb="426" eb="427">
      <t>ド</t>
    </rPh>
    <rPh sb="429" eb="431">
      <t>カイゼン</t>
    </rPh>
    <rPh sb="435" eb="437">
      <t>ルイジ</t>
    </rPh>
    <rPh sb="437" eb="439">
      <t>ダンタイ</t>
    </rPh>
    <rPh sb="439" eb="441">
      <t>ヘイキン</t>
    </rPh>
    <rPh sb="443" eb="445">
      <t>シタマワ</t>
    </rPh>
    <rPh sb="456" eb="459">
      <t>ゲスイドウ</t>
    </rPh>
    <rPh sb="459" eb="461">
      <t>セツゾク</t>
    </rPh>
    <rPh sb="462" eb="464">
      <t>シンチョク</t>
    </rPh>
    <rPh sb="465" eb="466">
      <t>トモナ</t>
    </rPh>
    <phoneticPr fontId="4"/>
  </si>
  <si>
    <t>①有形固定資産減価償却率
　管路については法定耐用年数50年のため、減価償却はまだ進んでいないが、処理場施設内の機械設備等は法定耐用年数を超えていなくても更新するものが出始めており、今後、計画的に更新していく必要がある。
②管渠老朽化率、③管渠改善率
　令和4年度末現在、供用開始から13年を経過している。現在のところ、法定耐用年数50年を経過した管渠も無く、更新の必要性は低い。</t>
    <phoneticPr fontId="4"/>
  </si>
  <si>
    <t>　当市の公共下水道事業は、供用開始後13年を経過したが、現在も第2次整備計画期間中であるため、施設利用率や水洗化率は類似団体平均を下回っている。
　令和2年度から地方公営企業法による会計処理に移行した。令和3年度に策定した経営戦略に基づき、接続率の向上や経費節減など、引き続き、経営基盤の強化に努めていく。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</si>
</sst>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CE-49A0-B711-5076E77BE0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D8CE-49A0-B711-5076E77BE0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c:v>
                </c:pt>
                <c:pt idx="3">
                  <c:v>41.95</c:v>
                </c:pt>
                <c:pt idx="4">
                  <c:v>44.28</c:v>
                </c:pt>
              </c:numCache>
            </c:numRef>
          </c:val>
          <c:extLst>
            <c:ext xmlns:c16="http://schemas.microsoft.com/office/drawing/2014/chart" uri="{C3380CC4-5D6E-409C-BE32-E72D297353CC}">
              <c16:uniqueId val="{00000000-C9A0-4F4A-BEC8-3CC9E21183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43.76</c:v>
                </c:pt>
                <c:pt idx="4">
                  <c:v>46.26</c:v>
                </c:pt>
              </c:numCache>
            </c:numRef>
          </c:val>
          <c:smooth val="0"/>
          <c:extLst>
            <c:ext xmlns:c16="http://schemas.microsoft.com/office/drawing/2014/chart" uri="{C3380CC4-5D6E-409C-BE32-E72D297353CC}">
              <c16:uniqueId val="{00000001-C9A0-4F4A-BEC8-3CC9E21183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47.48</c:v>
                </c:pt>
                <c:pt idx="3">
                  <c:v>51.16</c:v>
                </c:pt>
                <c:pt idx="4">
                  <c:v>50.17</c:v>
                </c:pt>
              </c:numCache>
            </c:numRef>
          </c:val>
          <c:extLst>
            <c:ext xmlns:c16="http://schemas.microsoft.com/office/drawing/2014/chart" uri="{C3380CC4-5D6E-409C-BE32-E72D297353CC}">
              <c16:uniqueId val="{00000000-0F26-4828-90C4-38D1C330BC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65.75</c:v>
                </c:pt>
                <c:pt idx="4">
                  <c:v>56.49</c:v>
                </c:pt>
              </c:numCache>
            </c:numRef>
          </c:val>
          <c:smooth val="0"/>
          <c:extLst>
            <c:ext xmlns:c16="http://schemas.microsoft.com/office/drawing/2014/chart" uri="{C3380CC4-5D6E-409C-BE32-E72D297353CC}">
              <c16:uniqueId val="{00000001-0F26-4828-90C4-38D1C330BC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105.96</c:v>
                </c:pt>
                <c:pt idx="3">
                  <c:v>100.19</c:v>
                </c:pt>
                <c:pt idx="4">
                  <c:v>107.49</c:v>
                </c:pt>
              </c:numCache>
            </c:numRef>
          </c:val>
          <c:extLst>
            <c:ext xmlns:c16="http://schemas.microsoft.com/office/drawing/2014/chart" uri="{C3380CC4-5D6E-409C-BE32-E72D297353CC}">
              <c16:uniqueId val="{00000000-5D4B-4C00-96CA-F77BDB1318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105.85</c:v>
                </c:pt>
                <c:pt idx="4">
                  <c:v>106.2</c:v>
                </c:pt>
              </c:numCache>
            </c:numRef>
          </c:val>
          <c:smooth val="0"/>
          <c:extLst>
            <c:ext xmlns:c16="http://schemas.microsoft.com/office/drawing/2014/chart" uri="{C3380CC4-5D6E-409C-BE32-E72D297353CC}">
              <c16:uniqueId val="{00000001-5D4B-4C00-96CA-F77BDB1318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19.97</c:v>
                </c:pt>
                <c:pt idx="3">
                  <c:v>20.69</c:v>
                </c:pt>
                <c:pt idx="4">
                  <c:v>20.58</c:v>
                </c:pt>
              </c:numCache>
            </c:numRef>
          </c:val>
          <c:extLst>
            <c:ext xmlns:c16="http://schemas.microsoft.com/office/drawing/2014/chart" uri="{C3380CC4-5D6E-409C-BE32-E72D297353CC}">
              <c16:uniqueId val="{00000000-9291-4232-89B6-D239DA2B4D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15.36</c:v>
                </c:pt>
                <c:pt idx="4">
                  <c:v>11.95</c:v>
                </c:pt>
              </c:numCache>
            </c:numRef>
          </c:val>
          <c:smooth val="0"/>
          <c:extLst>
            <c:ext xmlns:c16="http://schemas.microsoft.com/office/drawing/2014/chart" uri="{C3380CC4-5D6E-409C-BE32-E72D297353CC}">
              <c16:uniqueId val="{00000001-9291-4232-89B6-D239DA2B4D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81-494C-A93C-AE9771A1A9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CD81-494C-A93C-AE9771A1A9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294.44</c:v>
                </c:pt>
                <c:pt idx="3">
                  <c:v>269.95</c:v>
                </c:pt>
                <c:pt idx="4">
                  <c:v>207.5</c:v>
                </c:pt>
              </c:numCache>
            </c:numRef>
          </c:val>
          <c:extLst>
            <c:ext xmlns:c16="http://schemas.microsoft.com/office/drawing/2014/chart" uri="{C3380CC4-5D6E-409C-BE32-E72D297353CC}">
              <c16:uniqueId val="{00000000-F600-4C9B-875E-93EDF7EF3D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106.88</c:v>
                </c:pt>
                <c:pt idx="4">
                  <c:v>21.34</c:v>
                </c:pt>
              </c:numCache>
            </c:numRef>
          </c:val>
          <c:smooth val="0"/>
          <c:extLst>
            <c:ext xmlns:c16="http://schemas.microsoft.com/office/drawing/2014/chart" uri="{C3380CC4-5D6E-409C-BE32-E72D297353CC}">
              <c16:uniqueId val="{00000001-F600-4C9B-875E-93EDF7EF3D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72.760000000000005</c:v>
                </c:pt>
                <c:pt idx="3">
                  <c:v>110.95</c:v>
                </c:pt>
                <c:pt idx="4">
                  <c:v>191.16</c:v>
                </c:pt>
              </c:numCache>
            </c:numRef>
          </c:val>
          <c:extLst>
            <c:ext xmlns:c16="http://schemas.microsoft.com/office/drawing/2014/chart" uri="{C3380CC4-5D6E-409C-BE32-E72D297353CC}">
              <c16:uniqueId val="{00000000-89F2-446B-95A7-7709480723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157.30000000000001</c:v>
                </c:pt>
                <c:pt idx="4">
                  <c:v>79.94</c:v>
                </c:pt>
              </c:numCache>
            </c:numRef>
          </c:val>
          <c:smooth val="0"/>
          <c:extLst>
            <c:ext xmlns:c16="http://schemas.microsoft.com/office/drawing/2014/chart" uri="{C3380CC4-5D6E-409C-BE32-E72D297353CC}">
              <c16:uniqueId val="{00000001-89F2-446B-95A7-7709480723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201.89</c:v>
                </c:pt>
                <c:pt idx="3">
                  <c:v>204.46</c:v>
                </c:pt>
                <c:pt idx="4">
                  <c:v>345.9</c:v>
                </c:pt>
              </c:numCache>
            </c:numRef>
          </c:val>
          <c:extLst>
            <c:ext xmlns:c16="http://schemas.microsoft.com/office/drawing/2014/chart" uri="{C3380CC4-5D6E-409C-BE32-E72D297353CC}">
              <c16:uniqueId val="{00000000-F67D-4958-B219-DBEAB4F6E6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954.29</c:v>
                </c:pt>
                <c:pt idx="4">
                  <c:v>940.79</c:v>
                </c:pt>
              </c:numCache>
            </c:numRef>
          </c:val>
          <c:smooth val="0"/>
          <c:extLst>
            <c:ext xmlns:c16="http://schemas.microsoft.com/office/drawing/2014/chart" uri="{C3380CC4-5D6E-409C-BE32-E72D297353CC}">
              <c16:uniqueId val="{00000001-F67D-4958-B219-DBEAB4F6E6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72.02</c:v>
                </c:pt>
                <c:pt idx="3">
                  <c:v>51.69</c:v>
                </c:pt>
                <c:pt idx="4">
                  <c:v>60.56</c:v>
                </c:pt>
              </c:numCache>
            </c:numRef>
          </c:val>
          <c:extLst>
            <c:ext xmlns:c16="http://schemas.microsoft.com/office/drawing/2014/chart" uri="{C3380CC4-5D6E-409C-BE32-E72D297353CC}">
              <c16:uniqueId val="{00000000-8F00-4627-AE44-99C3F7621B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34.03</c:v>
                </c:pt>
                <c:pt idx="4">
                  <c:v>74.13</c:v>
                </c:pt>
              </c:numCache>
            </c:numRef>
          </c:val>
          <c:smooth val="0"/>
          <c:extLst>
            <c:ext xmlns:c16="http://schemas.microsoft.com/office/drawing/2014/chart" uri="{C3380CC4-5D6E-409C-BE32-E72D297353CC}">
              <c16:uniqueId val="{00000001-8F00-4627-AE44-99C3F7621B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248.9</c:v>
                </c:pt>
                <c:pt idx="3">
                  <c:v>348.86</c:v>
                </c:pt>
                <c:pt idx="4">
                  <c:v>300.55</c:v>
                </c:pt>
              </c:numCache>
            </c:numRef>
          </c:val>
          <c:extLst>
            <c:ext xmlns:c16="http://schemas.microsoft.com/office/drawing/2014/chart" uri="{C3380CC4-5D6E-409C-BE32-E72D297353CC}">
              <c16:uniqueId val="{00000000-0085-46FA-8418-1F7602B993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470.79</c:v>
                </c:pt>
                <c:pt idx="4">
                  <c:v>221.86</c:v>
                </c:pt>
              </c:numCache>
            </c:numRef>
          </c:val>
          <c:smooth val="0"/>
          <c:extLst>
            <c:ext xmlns:c16="http://schemas.microsoft.com/office/drawing/2014/chart" uri="{C3380CC4-5D6E-409C-BE32-E72D297353CC}">
              <c16:uniqueId val="{00000001-0085-46FA-8418-1F7602B993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大田市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Cc3</v>
      </c>
      <c r="X8" s="35"/>
      <c r="Y8" s="35"/>
      <c r="Z8" s="35"/>
      <c r="AA8" s="35"/>
      <c r="AB8" s="35"/>
      <c r="AC8" s="35"/>
      <c r="AD8" s="36" t="str">
        <f>データ!$M$6</f>
        <v>非設置</v>
      </c>
      <c r="AE8" s="36"/>
      <c r="AF8" s="36"/>
      <c r="AG8" s="36"/>
      <c r="AH8" s="36"/>
      <c r="AI8" s="36"/>
      <c r="AJ8" s="36"/>
      <c r="AK8" s="3"/>
      <c r="AL8" s="37">
        <f>データ!S6</f>
        <v>32773</v>
      </c>
      <c r="AM8" s="37"/>
      <c r="AN8" s="37"/>
      <c r="AO8" s="37"/>
      <c r="AP8" s="37"/>
      <c r="AQ8" s="37"/>
      <c r="AR8" s="37"/>
      <c r="AS8" s="37"/>
      <c r="AT8" s="38">
        <f>データ!T6</f>
        <v>435.34</v>
      </c>
      <c r="AU8" s="38"/>
      <c r="AV8" s="38"/>
      <c r="AW8" s="38"/>
      <c r="AX8" s="38"/>
      <c r="AY8" s="38"/>
      <c r="AZ8" s="38"/>
      <c r="BA8" s="38"/>
      <c r="BB8" s="38">
        <f>データ!U6</f>
        <v>75.28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51.75</v>
      </c>
      <c r="J10" s="38"/>
      <c r="K10" s="38"/>
      <c r="L10" s="38"/>
      <c r="M10" s="38"/>
      <c r="N10" s="38"/>
      <c r="O10" s="38"/>
      <c r="P10" s="38">
        <f>データ!P6</f>
        <v>20.43</v>
      </c>
      <c r="Q10" s="38"/>
      <c r="R10" s="38"/>
      <c r="S10" s="38"/>
      <c r="T10" s="38"/>
      <c r="U10" s="38"/>
      <c r="V10" s="38"/>
      <c r="W10" s="38">
        <f>データ!Q6</f>
        <v>99.38</v>
      </c>
      <c r="X10" s="38"/>
      <c r="Y10" s="38"/>
      <c r="Z10" s="38"/>
      <c r="AA10" s="38"/>
      <c r="AB10" s="38"/>
      <c r="AC10" s="38"/>
      <c r="AD10" s="37">
        <f>データ!R6</f>
        <v>3300</v>
      </c>
      <c r="AE10" s="37"/>
      <c r="AF10" s="37"/>
      <c r="AG10" s="37"/>
      <c r="AH10" s="37"/>
      <c r="AI10" s="37"/>
      <c r="AJ10" s="37"/>
      <c r="AK10" s="2"/>
      <c r="AL10" s="37">
        <f>データ!V6</f>
        <v>6645</v>
      </c>
      <c r="AM10" s="37"/>
      <c r="AN10" s="37"/>
      <c r="AO10" s="37"/>
      <c r="AP10" s="37"/>
      <c r="AQ10" s="37"/>
      <c r="AR10" s="37"/>
      <c r="AS10" s="37"/>
      <c r="AT10" s="38">
        <f>データ!W6</f>
        <v>2.64</v>
      </c>
      <c r="AU10" s="38"/>
      <c r="AV10" s="38"/>
      <c r="AW10" s="38"/>
      <c r="AX10" s="38"/>
      <c r="AY10" s="38"/>
      <c r="AZ10" s="38"/>
      <c r="BA10" s="38"/>
      <c r="BB10" s="38">
        <f>データ!X6</f>
        <v>2517.0500000000002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pE61YK0tU0LDd5ML9p0e7Iallj1HMIGn/+C7F3JwxltKGdWQxm09b2AhqnaesR6mfFFRTFhnjOXTiR5NRsuDw==" saltValue="Nfq1to08wsnBG1QdyUur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322059</v>
      </c>
      <c r="D6" s="19">
        <f t="shared" si="3"/>
        <v>46</v>
      </c>
      <c r="E6" s="19">
        <f t="shared" si="3"/>
        <v>17</v>
      </c>
      <c r="F6" s="19">
        <f t="shared" si="3"/>
        <v>1</v>
      </c>
      <c r="G6" s="19">
        <f t="shared" si="3"/>
        <v>0</v>
      </c>
      <c r="H6" s="19" t="str">
        <f t="shared" si="3"/>
        <v>島根県　大田市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51.75</v>
      </c>
      <c r="P6" s="20">
        <f t="shared" si="3"/>
        <v>20.43</v>
      </c>
      <c r="Q6" s="20">
        <f t="shared" si="3"/>
        <v>99.38</v>
      </c>
      <c r="R6" s="20">
        <f t="shared" si="3"/>
        <v>3300</v>
      </c>
      <c r="S6" s="20">
        <f t="shared" si="3"/>
        <v>32773</v>
      </c>
      <c r="T6" s="20">
        <f t="shared" si="3"/>
        <v>435.34</v>
      </c>
      <c r="U6" s="20">
        <f t="shared" si="3"/>
        <v>75.28</v>
      </c>
      <c r="V6" s="20">
        <f t="shared" si="3"/>
        <v>6645</v>
      </c>
      <c r="W6" s="20">
        <f t="shared" si="3"/>
        <v>2.64</v>
      </c>
      <c r="X6" s="20">
        <f t="shared" si="3"/>
        <v>2517.0500000000002</v>
      </c>
      <c r="Y6" s="21" t="str">
        <f>IF(Y7="",NA(),Y7)</f>
        <v>-</v>
      </c>
      <c r="Z6" s="21" t="str">
        <f t="shared" ref="Z6:AH6" si="4">IF(Z7="",NA(),Z7)</f>
        <v>-</v>
      </c>
      <c r="AA6" s="21">
        <f t="shared" si="4"/>
        <v>105.96</v>
      </c>
      <c r="AB6" s="21">
        <f t="shared" si="4"/>
        <v>100.19</v>
      </c>
      <c r="AC6" s="21">
        <f t="shared" si="4"/>
        <v>107.49</v>
      </c>
      <c r="AD6" s="21" t="str">
        <f t="shared" si="4"/>
        <v>-</v>
      </c>
      <c r="AE6" s="21" t="str">
        <f t="shared" si="4"/>
        <v>-</v>
      </c>
      <c r="AF6" s="21">
        <f t="shared" si="4"/>
        <v>103.94</v>
      </c>
      <c r="AG6" s="21">
        <f t="shared" si="4"/>
        <v>105.85</v>
      </c>
      <c r="AH6" s="21">
        <f t="shared" si="4"/>
        <v>106.2</v>
      </c>
      <c r="AI6" s="20" t="str">
        <f>IF(AI7="","",IF(AI7="-","【-】","【"&amp;SUBSTITUTE(TEXT(AI7,"#,##0.00"),"-","△")&amp;"】"))</f>
        <v>【106.11】</v>
      </c>
      <c r="AJ6" s="21" t="str">
        <f>IF(AJ7="",NA(),AJ7)</f>
        <v>-</v>
      </c>
      <c r="AK6" s="21" t="str">
        <f t="shared" ref="AK6:AS6" si="5">IF(AK7="",NA(),AK7)</f>
        <v>-</v>
      </c>
      <c r="AL6" s="21">
        <f t="shared" si="5"/>
        <v>294.44</v>
      </c>
      <c r="AM6" s="21">
        <f t="shared" si="5"/>
        <v>269.95</v>
      </c>
      <c r="AN6" s="21">
        <f t="shared" si="5"/>
        <v>207.5</v>
      </c>
      <c r="AO6" s="21" t="str">
        <f t="shared" si="5"/>
        <v>-</v>
      </c>
      <c r="AP6" s="21" t="str">
        <f t="shared" si="5"/>
        <v>-</v>
      </c>
      <c r="AQ6" s="21">
        <f t="shared" si="5"/>
        <v>43.16</v>
      </c>
      <c r="AR6" s="21">
        <f t="shared" si="5"/>
        <v>106.88</v>
      </c>
      <c r="AS6" s="21">
        <f t="shared" si="5"/>
        <v>21.34</v>
      </c>
      <c r="AT6" s="20" t="str">
        <f>IF(AT7="","",IF(AT7="-","【-】","【"&amp;SUBSTITUTE(TEXT(AT7,"#,##0.00"),"-","△")&amp;"】"))</f>
        <v>【3.15】</v>
      </c>
      <c r="AU6" s="21" t="str">
        <f>IF(AU7="",NA(),AU7)</f>
        <v>-</v>
      </c>
      <c r="AV6" s="21" t="str">
        <f t="shared" ref="AV6:BD6" si="6">IF(AV7="",NA(),AV7)</f>
        <v>-</v>
      </c>
      <c r="AW6" s="21">
        <f t="shared" si="6"/>
        <v>72.760000000000005</v>
      </c>
      <c r="AX6" s="21">
        <f t="shared" si="6"/>
        <v>110.95</v>
      </c>
      <c r="AY6" s="21">
        <f t="shared" si="6"/>
        <v>191.16</v>
      </c>
      <c r="AZ6" s="21" t="str">
        <f t="shared" si="6"/>
        <v>-</v>
      </c>
      <c r="BA6" s="21" t="str">
        <f t="shared" si="6"/>
        <v>-</v>
      </c>
      <c r="BB6" s="21">
        <f t="shared" si="6"/>
        <v>52.04</v>
      </c>
      <c r="BC6" s="21">
        <f t="shared" si="6"/>
        <v>157.30000000000001</v>
      </c>
      <c r="BD6" s="21">
        <f t="shared" si="6"/>
        <v>79.94</v>
      </c>
      <c r="BE6" s="20" t="str">
        <f>IF(BE7="","",IF(BE7="-","【-】","【"&amp;SUBSTITUTE(TEXT(BE7,"#,##0.00"),"-","△")&amp;"】"))</f>
        <v>【73.44】</v>
      </c>
      <c r="BF6" s="21" t="str">
        <f>IF(BF7="",NA(),BF7)</f>
        <v>-</v>
      </c>
      <c r="BG6" s="21" t="str">
        <f t="shared" ref="BG6:BO6" si="7">IF(BG7="",NA(),BG7)</f>
        <v>-</v>
      </c>
      <c r="BH6" s="21">
        <f t="shared" si="7"/>
        <v>201.89</v>
      </c>
      <c r="BI6" s="21">
        <f t="shared" si="7"/>
        <v>204.46</v>
      </c>
      <c r="BJ6" s="21">
        <f t="shared" si="7"/>
        <v>345.9</v>
      </c>
      <c r="BK6" s="21" t="str">
        <f t="shared" si="7"/>
        <v>-</v>
      </c>
      <c r="BL6" s="21" t="str">
        <f t="shared" si="7"/>
        <v>-</v>
      </c>
      <c r="BM6" s="21">
        <f t="shared" si="7"/>
        <v>1575.64</v>
      </c>
      <c r="BN6" s="21">
        <f t="shared" si="7"/>
        <v>954.29</v>
      </c>
      <c r="BO6" s="21">
        <f t="shared" si="7"/>
        <v>940.79</v>
      </c>
      <c r="BP6" s="20" t="str">
        <f>IF(BP7="","",IF(BP7="-","【-】","【"&amp;SUBSTITUTE(TEXT(BP7,"#,##0.00"),"-","△")&amp;"】"))</f>
        <v>【652.82】</v>
      </c>
      <c r="BQ6" s="21" t="str">
        <f>IF(BQ7="",NA(),BQ7)</f>
        <v>-</v>
      </c>
      <c r="BR6" s="21" t="str">
        <f t="shared" ref="BR6:BZ6" si="8">IF(BR7="",NA(),BR7)</f>
        <v>-</v>
      </c>
      <c r="BS6" s="21">
        <f t="shared" si="8"/>
        <v>72.02</v>
      </c>
      <c r="BT6" s="21">
        <f t="shared" si="8"/>
        <v>51.69</v>
      </c>
      <c r="BU6" s="21">
        <f t="shared" si="8"/>
        <v>60.56</v>
      </c>
      <c r="BV6" s="21" t="str">
        <f t="shared" si="8"/>
        <v>-</v>
      </c>
      <c r="BW6" s="21" t="str">
        <f t="shared" si="8"/>
        <v>-</v>
      </c>
      <c r="BX6" s="21">
        <f t="shared" si="8"/>
        <v>73.209999999999994</v>
      </c>
      <c r="BY6" s="21">
        <f t="shared" si="8"/>
        <v>34.03</v>
      </c>
      <c r="BZ6" s="21">
        <f t="shared" si="8"/>
        <v>74.13</v>
      </c>
      <c r="CA6" s="20" t="str">
        <f>IF(CA7="","",IF(CA7="-","【-】","【"&amp;SUBSTITUTE(TEXT(CA7,"#,##0.00"),"-","△")&amp;"】"))</f>
        <v>【97.61】</v>
      </c>
      <c r="CB6" s="21" t="str">
        <f>IF(CB7="",NA(),CB7)</f>
        <v>-</v>
      </c>
      <c r="CC6" s="21" t="str">
        <f t="shared" ref="CC6:CK6" si="9">IF(CC7="",NA(),CC7)</f>
        <v>-</v>
      </c>
      <c r="CD6" s="21">
        <f t="shared" si="9"/>
        <v>248.9</v>
      </c>
      <c r="CE6" s="21">
        <f t="shared" si="9"/>
        <v>348.86</v>
      </c>
      <c r="CF6" s="21">
        <f t="shared" si="9"/>
        <v>300.55</v>
      </c>
      <c r="CG6" s="21" t="str">
        <f t="shared" si="9"/>
        <v>-</v>
      </c>
      <c r="CH6" s="21" t="str">
        <f t="shared" si="9"/>
        <v>-</v>
      </c>
      <c r="CI6" s="21">
        <f t="shared" si="9"/>
        <v>229.52</v>
      </c>
      <c r="CJ6" s="21">
        <f t="shared" si="9"/>
        <v>470.79</v>
      </c>
      <c r="CK6" s="21">
        <f t="shared" si="9"/>
        <v>221.86</v>
      </c>
      <c r="CL6" s="20" t="str">
        <f>IF(CL7="","",IF(CL7="-","【-】","【"&amp;SUBSTITUTE(TEXT(CL7,"#,##0.00"),"-","△")&amp;"】"))</f>
        <v>【138.29】</v>
      </c>
      <c r="CM6" s="21" t="str">
        <f>IF(CM7="",NA(),CM7)</f>
        <v>-</v>
      </c>
      <c r="CN6" s="21" t="str">
        <f t="shared" ref="CN6:CV6" si="10">IF(CN7="",NA(),CN7)</f>
        <v>-</v>
      </c>
      <c r="CO6" s="21">
        <f t="shared" si="10"/>
        <v>40</v>
      </c>
      <c r="CP6" s="21">
        <f t="shared" si="10"/>
        <v>41.95</v>
      </c>
      <c r="CQ6" s="21">
        <f t="shared" si="10"/>
        <v>44.28</v>
      </c>
      <c r="CR6" s="21" t="str">
        <f t="shared" si="10"/>
        <v>-</v>
      </c>
      <c r="CS6" s="21" t="str">
        <f t="shared" si="10"/>
        <v>-</v>
      </c>
      <c r="CT6" s="21">
        <f t="shared" si="10"/>
        <v>44.83</v>
      </c>
      <c r="CU6" s="21">
        <f t="shared" si="10"/>
        <v>43.76</v>
      </c>
      <c r="CV6" s="21">
        <f t="shared" si="10"/>
        <v>46.26</v>
      </c>
      <c r="CW6" s="20" t="str">
        <f>IF(CW7="","",IF(CW7="-","【-】","【"&amp;SUBSTITUTE(TEXT(CW7,"#,##0.00"),"-","△")&amp;"】"))</f>
        <v>【59.10】</v>
      </c>
      <c r="CX6" s="21" t="str">
        <f>IF(CX7="",NA(),CX7)</f>
        <v>-</v>
      </c>
      <c r="CY6" s="21" t="str">
        <f t="shared" ref="CY6:DG6" si="11">IF(CY7="",NA(),CY7)</f>
        <v>-</v>
      </c>
      <c r="CZ6" s="21">
        <f t="shared" si="11"/>
        <v>47.48</v>
      </c>
      <c r="DA6" s="21">
        <f t="shared" si="11"/>
        <v>51.16</v>
      </c>
      <c r="DB6" s="21">
        <f t="shared" si="11"/>
        <v>50.17</v>
      </c>
      <c r="DC6" s="21" t="str">
        <f t="shared" si="11"/>
        <v>-</v>
      </c>
      <c r="DD6" s="21" t="str">
        <f t="shared" si="11"/>
        <v>-</v>
      </c>
      <c r="DE6" s="21">
        <f t="shared" si="11"/>
        <v>60.57</v>
      </c>
      <c r="DF6" s="21">
        <f t="shared" si="11"/>
        <v>65.75</v>
      </c>
      <c r="DG6" s="21">
        <f t="shared" si="11"/>
        <v>56.49</v>
      </c>
      <c r="DH6" s="20" t="str">
        <f>IF(DH7="","",IF(DH7="-","【-】","【"&amp;SUBSTITUTE(TEXT(DH7,"#,##0.00"),"-","△")&amp;"】"))</f>
        <v>【95.82】</v>
      </c>
      <c r="DI6" s="21" t="str">
        <f>IF(DI7="",NA(),DI7)</f>
        <v>-</v>
      </c>
      <c r="DJ6" s="21" t="str">
        <f t="shared" ref="DJ6:DR6" si="12">IF(DJ7="",NA(),DJ7)</f>
        <v>-</v>
      </c>
      <c r="DK6" s="21">
        <f t="shared" si="12"/>
        <v>19.97</v>
      </c>
      <c r="DL6" s="21">
        <f t="shared" si="12"/>
        <v>20.69</v>
      </c>
      <c r="DM6" s="21">
        <f t="shared" si="12"/>
        <v>20.58</v>
      </c>
      <c r="DN6" s="21" t="str">
        <f t="shared" si="12"/>
        <v>-</v>
      </c>
      <c r="DO6" s="21" t="str">
        <f t="shared" si="12"/>
        <v>-</v>
      </c>
      <c r="DP6" s="21">
        <f t="shared" si="12"/>
        <v>7.48</v>
      </c>
      <c r="DQ6" s="21">
        <f t="shared" si="12"/>
        <v>15.36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322059</v>
      </c>
      <c r="D7" s="23">
        <v>46</v>
      </c>
      <c r="E7" s="23">
        <v>17</v>
      </c>
      <c r="F7" s="23">
        <v>1</v>
      </c>
      <c r="G7" s="23">
        <v>0</v>
      </c>
      <c r="H7" s="23" t="s">
        <v>96</v>
      </c>
      <c r="I7" s="23" t="s">
        <v>97</v>
      </c>
      <c r="J7" s="23" t="s">
        <v>98</v>
      </c>
      <c r="K7" s="23" t="s">
        <v>99</v>
      </c>
      <c r="L7" s="23" t="s">
        <v>100</v>
      </c>
      <c r="M7" s="23" t="s">
        <v>101</v>
      </c>
      <c r="N7" s="24" t="s">
        <v>102</v>
      </c>
      <c r="O7" s="24">
        <v>51.75</v>
      </c>
      <c r="P7" s="24">
        <v>20.43</v>
      </c>
      <c r="Q7" s="24">
        <v>99.38</v>
      </c>
      <c r="R7" s="24">
        <v>3300</v>
      </c>
      <c r="S7" s="24">
        <v>32773</v>
      </c>
      <c r="T7" s="24">
        <v>435.34</v>
      </c>
      <c r="U7" s="24">
        <v>75.28</v>
      </c>
      <c r="V7" s="24">
        <v>6645</v>
      </c>
      <c r="W7" s="24">
        <v>2.64</v>
      </c>
      <c r="X7" s="24">
        <v>2517.0500000000002</v>
      </c>
      <c r="Y7" s="24" t="s">
        <v>102</v>
      </c>
      <c r="Z7" s="24" t="s">
        <v>102</v>
      </c>
      <c r="AA7" s="24">
        <v>105.96</v>
      </c>
      <c r="AB7" s="24">
        <v>100.19</v>
      </c>
      <c r="AC7" s="24">
        <v>107.49</v>
      </c>
      <c r="AD7" s="24" t="s">
        <v>102</v>
      </c>
      <c r="AE7" s="24" t="s">
        <v>102</v>
      </c>
      <c r="AF7" s="24">
        <v>103.94</v>
      </c>
      <c r="AG7" s="24">
        <v>105.85</v>
      </c>
      <c r="AH7" s="24">
        <v>106.2</v>
      </c>
      <c r="AI7" s="24">
        <v>106.11</v>
      </c>
      <c r="AJ7" s="24" t="s">
        <v>102</v>
      </c>
      <c r="AK7" s="24" t="s">
        <v>102</v>
      </c>
      <c r="AL7" s="24">
        <v>294.44</v>
      </c>
      <c r="AM7" s="24">
        <v>269.95</v>
      </c>
      <c r="AN7" s="24">
        <v>207.5</v>
      </c>
      <c r="AO7" s="24" t="s">
        <v>102</v>
      </c>
      <c r="AP7" s="24" t="s">
        <v>102</v>
      </c>
      <c r="AQ7" s="24">
        <v>43.16</v>
      </c>
      <c r="AR7" s="24">
        <v>106.88</v>
      </c>
      <c r="AS7" s="24">
        <v>21.34</v>
      </c>
      <c r="AT7" s="24">
        <v>3.15</v>
      </c>
      <c r="AU7" s="24" t="s">
        <v>102</v>
      </c>
      <c r="AV7" s="24" t="s">
        <v>102</v>
      </c>
      <c r="AW7" s="24">
        <v>72.760000000000005</v>
      </c>
      <c r="AX7" s="24">
        <v>110.95</v>
      </c>
      <c r="AY7" s="24">
        <v>191.16</v>
      </c>
      <c r="AZ7" s="24" t="s">
        <v>102</v>
      </c>
      <c r="BA7" s="24" t="s">
        <v>102</v>
      </c>
      <c r="BB7" s="24">
        <v>52.04</v>
      </c>
      <c r="BC7" s="24">
        <v>157.30000000000001</v>
      </c>
      <c r="BD7" s="24">
        <v>79.94</v>
      </c>
      <c r="BE7" s="24">
        <v>73.44</v>
      </c>
      <c r="BF7" s="24" t="s">
        <v>102</v>
      </c>
      <c r="BG7" s="24" t="s">
        <v>102</v>
      </c>
      <c r="BH7" s="24">
        <v>201.89</v>
      </c>
      <c r="BI7" s="24">
        <v>204.46</v>
      </c>
      <c r="BJ7" s="24">
        <v>345.9</v>
      </c>
      <c r="BK7" s="24" t="s">
        <v>102</v>
      </c>
      <c r="BL7" s="24" t="s">
        <v>102</v>
      </c>
      <c r="BM7" s="24">
        <v>1575.64</v>
      </c>
      <c r="BN7" s="24">
        <v>954.29</v>
      </c>
      <c r="BO7" s="24">
        <v>940.79</v>
      </c>
      <c r="BP7" s="24">
        <v>652.82000000000005</v>
      </c>
      <c r="BQ7" s="24" t="s">
        <v>102</v>
      </c>
      <c r="BR7" s="24" t="s">
        <v>102</v>
      </c>
      <c r="BS7" s="24">
        <v>72.02</v>
      </c>
      <c r="BT7" s="24">
        <v>51.69</v>
      </c>
      <c r="BU7" s="24">
        <v>60.56</v>
      </c>
      <c r="BV7" s="24" t="s">
        <v>102</v>
      </c>
      <c r="BW7" s="24" t="s">
        <v>102</v>
      </c>
      <c r="BX7" s="24">
        <v>73.209999999999994</v>
      </c>
      <c r="BY7" s="24">
        <v>34.03</v>
      </c>
      <c r="BZ7" s="24">
        <v>74.13</v>
      </c>
      <c r="CA7" s="24">
        <v>97.61</v>
      </c>
      <c r="CB7" s="24" t="s">
        <v>102</v>
      </c>
      <c r="CC7" s="24" t="s">
        <v>102</v>
      </c>
      <c r="CD7" s="24">
        <v>248.9</v>
      </c>
      <c r="CE7" s="24">
        <v>348.86</v>
      </c>
      <c r="CF7" s="24">
        <v>300.55</v>
      </c>
      <c r="CG7" s="24" t="s">
        <v>102</v>
      </c>
      <c r="CH7" s="24" t="s">
        <v>102</v>
      </c>
      <c r="CI7" s="24">
        <v>229.52</v>
      </c>
      <c r="CJ7" s="24">
        <v>470.79</v>
      </c>
      <c r="CK7" s="24">
        <v>221.86</v>
      </c>
      <c r="CL7" s="24">
        <v>138.29</v>
      </c>
      <c r="CM7" s="24" t="s">
        <v>102</v>
      </c>
      <c r="CN7" s="24" t="s">
        <v>102</v>
      </c>
      <c r="CO7" s="24">
        <v>40</v>
      </c>
      <c r="CP7" s="24">
        <v>41.95</v>
      </c>
      <c r="CQ7" s="24">
        <v>44.28</v>
      </c>
      <c r="CR7" s="24" t="s">
        <v>102</v>
      </c>
      <c r="CS7" s="24" t="s">
        <v>102</v>
      </c>
      <c r="CT7" s="24">
        <v>44.83</v>
      </c>
      <c r="CU7" s="24">
        <v>43.76</v>
      </c>
      <c r="CV7" s="24">
        <v>46.26</v>
      </c>
      <c r="CW7" s="24">
        <v>59.1</v>
      </c>
      <c r="CX7" s="24" t="s">
        <v>102</v>
      </c>
      <c r="CY7" s="24" t="s">
        <v>102</v>
      </c>
      <c r="CZ7" s="24">
        <v>47.48</v>
      </c>
      <c r="DA7" s="24">
        <v>51.16</v>
      </c>
      <c r="DB7" s="24">
        <v>50.17</v>
      </c>
      <c r="DC7" s="24" t="s">
        <v>102</v>
      </c>
      <c r="DD7" s="24" t="s">
        <v>102</v>
      </c>
      <c r="DE7" s="24">
        <v>60.57</v>
      </c>
      <c r="DF7" s="24">
        <v>65.75</v>
      </c>
      <c r="DG7" s="24">
        <v>56.49</v>
      </c>
      <c r="DH7" s="24">
        <v>95.82</v>
      </c>
      <c r="DI7" s="24" t="s">
        <v>102</v>
      </c>
      <c r="DJ7" s="24" t="s">
        <v>102</v>
      </c>
      <c r="DK7" s="24">
        <v>19.97</v>
      </c>
      <c r="DL7" s="24">
        <v>20.69</v>
      </c>
      <c r="DM7" s="24">
        <v>20.58</v>
      </c>
      <c r="DN7" s="24" t="s">
        <v>102</v>
      </c>
      <c r="DO7" s="24" t="s">
        <v>102</v>
      </c>
      <c r="DP7" s="24">
        <v>7.48</v>
      </c>
      <c r="DQ7" s="24">
        <v>15.36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0</v>
      </c>
      <c r="EH7" s="24">
        <v>0</v>
      </c>
      <c r="EI7" s="24">
        <v>0</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上下水道部管理課（o-suikanri05）</cp:lastModifiedBy>
  <dcterms:created xsi:type="dcterms:W3CDTF">2023-12-12T00:50:03Z</dcterms:created>
  <dcterms:modified xsi:type="dcterms:W3CDTF">2024-01-26T04:38:20Z</dcterms:modified>
  <cp:category/>
</cp:coreProperties>
</file>