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48\220\990各種調査\県市町村課（地方課）\R05年度\経営比較分析表\02.回答\"/>
    </mc:Choice>
  </mc:AlternateContent>
  <xr:revisionPtr revIDLastSave="0" documentId="13_ncr:1_{F6A6D70C-E301-477D-A838-35A4D0369715}" xr6:coauthVersionLast="47" xr6:coauthVersionMax="47" xr10:uidLastSave="{00000000-0000-0000-0000-000000000000}"/>
  <workbookProtection workbookAlgorithmName="SHA-512" workbookHashValue="gDcZ9+IGxfOhg+zhOYv242LQRdsbEU0Ac4tBi+eM+yCd/llWPPpA6N8lDOInb8BZ5vifZq1/4FuQ3bsFwqRvXw==" workbookSaltValue="aiRJ0fLtfPtikQJ5SQ794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LP10" i="4" s="1"/>
  <c r="AD6" i="5"/>
  <c r="AC6" i="5"/>
  <c r="AB6" i="5"/>
  <c r="LP8" i="4" s="1"/>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AU12" i="4"/>
  <c r="B12" i="4"/>
  <c r="JW10" i="4"/>
  <c r="ID10" i="4"/>
  <c r="FZ10" i="4"/>
  <c r="CN10" i="4"/>
  <c r="AU10" i="4"/>
  <c r="B10" i="4"/>
  <c r="ID8" i="4"/>
  <c r="FZ8" i="4"/>
  <c r="EG8" i="4"/>
  <c r="CN8" i="4"/>
  <c r="AU8" i="4"/>
  <c r="B6" i="4"/>
  <c r="JB78" i="4" l="1"/>
  <c r="IZ54" i="4"/>
  <c r="BX78" i="4"/>
  <c r="BX54" i="4"/>
  <c r="FO78" i="4"/>
  <c r="FL54" i="4"/>
  <c r="FL32" i="4"/>
  <c r="MO78" i="4"/>
  <c r="MN54" i="4"/>
  <c r="MN32" i="4"/>
  <c r="IZ32" i="4"/>
  <c r="BX32" i="4"/>
  <c r="C11" i="5"/>
  <c r="D11" i="5"/>
  <c r="E11" i="5"/>
  <c r="B11" i="5"/>
  <c r="GT78" i="4" l="1"/>
  <c r="GR54" i="4"/>
  <c r="P32" i="4"/>
  <c r="DG78" i="4"/>
  <c r="DD54" i="4"/>
  <c r="DD32" i="4"/>
  <c r="P54" i="4"/>
  <c r="P78" i="4"/>
  <c r="KG78" i="4"/>
  <c r="KF54" i="4"/>
  <c r="KF32" i="4"/>
  <c r="GR32" i="4"/>
  <c r="LZ78" i="4"/>
  <c r="LY54" i="4"/>
  <c r="LY32" i="4"/>
  <c r="IM78" i="4"/>
  <c r="IK54" i="4"/>
  <c r="IK32" i="4"/>
  <c r="EZ78" i="4"/>
  <c r="EW32" i="4"/>
  <c r="BI78" i="4"/>
  <c r="BI54" i="4"/>
  <c r="BI32" i="4"/>
  <c r="EW54" i="4"/>
  <c r="AT78" i="4"/>
  <c r="AT54" i="4"/>
  <c r="LK78" i="4"/>
  <c r="LJ54" i="4"/>
  <c r="LJ32" i="4"/>
  <c r="HV54" i="4"/>
  <c r="EK78" i="4"/>
  <c r="EH54" i="4"/>
  <c r="EH32" i="4"/>
  <c r="AT32" i="4"/>
  <c r="HX78" i="4"/>
  <c r="HV32" i="4"/>
  <c r="DV78" i="4"/>
  <c r="DS32" i="4"/>
  <c r="KV78" i="4"/>
  <c r="AE78" i="4"/>
  <c r="AE54" i="4"/>
  <c r="AE32" i="4"/>
  <c r="HI78" i="4"/>
  <c r="HG54" i="4"/>
  <c r="HG32" i="4"/>
  <c r="DS54" i="4"/>
  <c r="KU54" i="4"/>
  <c r="KU32" i="4"/>
</calcChain>
</file>

<file path=xl/sharedStrings.xml><?xml version="1.0" encoding="utf-8"?>
<sst xmlns="http://schemas.openxmlformats.org/spreadsheetml/2006/main" count="340" uniqueCount="187">
  <si>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</si>
  <si>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</si>
  <si>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</si>
  <si>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</si>
  <si>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</si>
  <si>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</si>
  <si>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</si>
  <si>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</si>
  <si>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</si>
  <si>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</si>
  <si>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</si>
  <si>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</si>
  <si>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</si>
  <si>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</si>
  <si>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</si>
  <si>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</si>
  <si>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</si>
  <si>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</si>
  <si>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</si>
  <si>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</si>
  <si>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</si>
  <si>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</si>
  <si>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</si>
  <si>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</si>
  <si>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</si>
  <si>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</si>
  <si>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</si>
  <si>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</si>
  <si>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</si>
  <si>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</si>
  <si>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</si>
  <si>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</si>
  <si>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</si>
  <si>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</si>
  <si>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</si>
  <si>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</si>
  <si>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</si>
  <si>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</si>
  <si>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</si>
  <si>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</si>
  <si>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</si>
  <si>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</si>
  <si>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</si>
  <si>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</si>
  <si>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</si>
  <si>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</si>
  <si>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</si>
  <si>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</si>
  <si>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</si>
  <si>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</si>
  <si>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</si>
  <si>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</si>
  <si>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</si>
  <si>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</si>
  <si>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</si>
  <si>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</si>
  <si>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</si>
  <si>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</si>
  <si>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</si>
  <si>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</si>
  <si>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</si>
  <si>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</si>
  <si>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</si>
  <si>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</si>
  <si>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</si>
  <si>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</si>
  <si>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</si>
  <si>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</si>
  <si>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</si>
  <si>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</si>
  <si>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</si>
  <si>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</si>
  <si>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</si>
  <si>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</si>
  <si>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</si>
  <si>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</si>
  <si>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</si>
  <si>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</si>
  <si>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</si>
  <si>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</si>
  <si>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</si>
  <si>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</si>
  <si>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</si>
  <si>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</si>
  <si>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</si>
  <si>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</si>
  <si>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</si>
  <si>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</si>
  <si>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</si>
  <si>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</si>
  <si>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</si>
  <si>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</si>
  <si>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</si>
  <si>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</si>
  <si>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</si>
  <si>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</si>
  <si>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</si>
  <si>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</si>
  <si>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</si>
  <si>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</si>
  <si>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</si>
  <si>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</si>
  <si>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</si>
  <si>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</si>
  <si>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</si>
  <si>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</si>
  <si>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</si>
  <si>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</si>
  <si>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</si>
  <si>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</si>
  <si>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</si>
  <si>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</si>
  <si>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</si>
  <si>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</si>
  <si>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</si>
  <si>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</si>
  <si>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</si>
  <si>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</si>
  <si>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</si>
  <si>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</si>
  <si>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</si>
  <si>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</si>
  <si>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</si>
  <si>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</si>
  <si>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</si>
  <si>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</si>
  <si>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</si>
  <si>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</si>
  <si>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</si>
  <si>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</si>
  <si>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</si>
  <si>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</si>
  <si>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</si>
  <si>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</si>
  <si>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</si>
  <si>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</si>
  <si>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</si>
  <si>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</si>
  <si>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</si>
  <si>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</si>
  <si>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</si>
  <si>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</si>
  <si>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</si>
  <si>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</si>
  <si>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</si>
  <si>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</si>
  <si>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</si>
  <si>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</si>
  <si>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</si>
  <si>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</si>
  <si>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</si>
  <si>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</si>
  <si>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</si>
  <si>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</si>
  <si>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</si>
  <si>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</si>
  <si>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</si>
  <si>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</si>
  <si>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</si>
  <si>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</si>
  <si>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</si>
  <si>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</si>
  <si>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</si>
  <si>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</si>
  <si>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</si>
  <si>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大田市</t>
  </si>
  <si>
    <t>市立病院</t>
  </si>
  <si>
    <t>条例全部</t>
  </si>
  <si>
    <t>病院事業</t>
  </si>
  <si>
    <t>一般病院</t>
  </si>
  <si>
    <t>200床以上～300床未満</t>
  </si>
  <si>
    <t>自治体職員</t>
  </si>
  <si>
    <t>直営</t>
  </si>
  <si>
    <t>対象</t>
  </si>
  <si>
    <t>ド 透 未 訓</t>
  </si>
  <si>
    <t>救 臨 感 へ 災</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</si>
  <si>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</si>
  <si>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</si>
  <si>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</si>
  <si>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</si>
  <si>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</si>
  <si>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</si>
  <si>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</si>
  <si>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田二次医療圏の中核病院として、圏域の急性期機能を維持しながら、大田医療圏域外の病院や市立病院での急性期治療を終えた住民が、大田医療圏域内で回復期医療が受けられるよう回復期リハビリテーション病棟や地域包括ケア病棟において回復期医療を提供。また、訪問看護事業や、訪問リハビリ事業等の在宅医療の役割も担っている。その他、小児医療や周産期医療の提供も引き続き行っている。
また、国民健康保険法に基づき設置されている診療所への医師派遣を令和2年度から開始、地域医療への支援を行っている。</t>
    <rPh sb="156" eb="157">
      <t>ホカ</t>
    </rPh>
    <rPh sb="186" eb="188">
      <t>コクミン</t>
    </rPh>
    <rPh sb="188" eb="190">
      <t>ケンコウ</t>
    </rPh>
    <rPh sb="194" eb="195">
      <t>モト</t>
    </rPh>
    <rPh sb="197" eb="199">
      <t>セッチ</t>
    </rPh>
    <rPh sb="204" eb="207">
      <t>シンリョウショ</t>
    </rPh>
    <rPh sb="209" eb="213">
      <t>イシハケン</t>
    </rPh>
    <rPh sb="214" eb="216">
      <t>レイワ</t>
    </rPh>
    <rPh sb="217" eb="219">
      <t>ネンド</t>
    </rPh>
    <rPh sb="221" eb="223">
      <t>カイシ</t>
    </rPh>
    <phoneticPr fontId="5"/>
  </si>
  <si>
    <t>令和4年度は、入院収益及び外来収益のいずれも患者数は減少したものの、患者一人１日当たり収益が増加したことにより増収となり、医業収益は増収を確保した。医業費用は、エネルギー価格高騰に伴う電気料増による経費の増、令和3年度に整備した駐車場及びリハビリ公園に係る償却開始による減価償却費の増、薬品費の増による材料費の増等により増額となった。医業収益の増額を上回る医業費用の増額となったほか、新型コロナウイルス感染症患者等入院病床確保補助金などの国県補助金減による医業外収益の減も影響し、純利益から純損失に転じ、経常収支比率も悪化した。純損失に転じたものの非現金支出である減価償却費が多かったことから、減価償却前等収支については令和2年度から3年連続で黒字となった。</t>
    <rPh sb="0" eb="2">
      <t>レイワ</t>
    </rPh>
    <rPh sb="4" eb="5">
      <t>ド</t>
    </rPh>
    <rPh sb="7" eb="9">
      <t>ニュウイン</t>
    </rPh>
    <rPh sb="9" eb="11">
      <t>シュウエキ</t>
    </rPh>
    <rPh sb="11" eb="12">
      <t>オヨ</t>
    </rPh>
    <rPh sb="13" eb="15">
      <t>ガイライ</t>
    </rPh>
    <rPh sb="15" eb="17">
      <t>シュウエキ</t>
    </rPh>
    <rPh sb="22" eb="25">
      <t>カンジャスウ</t>
    </rPh>
    <rPh sb="26" eb="28">
      <t>ゲンショウ</t>
    </rPh>
    <rPh sb="34" eb="36">
      <t>カンジャ</t>
    </rPh>
    <rPh sb="36" eb="38">
      <t>ヒトリ</t>
    </rPh>
    <rPh sb="39" eb="40">
      <t>ニチ</t>
    </rPh>
    <rPh sb="40" eb="41">
      <t>ア</t>
    </rPh>
    <rPh sb="43" eb="45">
      <t>シュウエキ</t>
    </rPh>
    <rPh sb="46" eb="48">
      <t>ゾウカ</t>
    </rPh>
    <rPh sb="55" eb="57">
      <t>ゾウシュウ</t>
    </rPh>
    <rPh sb="61" eb="65">
      <t>イギョウシュウエキ</t>
    </rPh>
    <rPh sb="66" eb="68">
      <t>ゾウシュウ</t>
    </rPh>
    <rPh sb="69" eb="71">
      <t>カクホ</t>
    </rPh>
    <rPh sb="74" eb="76">
      <t>イギョウ</t>
    </rPh>
    <rPh sb="76" eb="78">
      <t>ヒヨウ</t>
    </rPh>
    <rPh sb="85" eb="87">
      <t>カカク</t>
    </rPh>
    <rPh sb="87" eb="89">
      <t>コウトウ</t>
    </rPh>
    <rPh sb="90" eb="91">
      <t>トモナ</t>
    </rPh>
    <rPh sb="92" eb="95">
      <t>デンキリョウ</t>
    </rPh>
    <rPh sb="95" eb="96">
      <t>ゾウ</t>
    </rPh>
    <rPh sb="99" eb="101">
      <t>ケイヒ</t>
    </rPh>
    <rPh sb="102" eb="103">
      <t>ゾウ</t>
    </rPh>
    <rPh sb="104" eb="106">
      <t>レイワ</t>
    </rPh>
    <rPh sb="107" eb="109">
      <t>ネンド</t>
    </rPh>
    <rPh sb="110" eb="112">
      <t>セイビ</t>
    </rPh>
    <rPh sb="114" eb="117">
      <t>チュウシャジョウ</t>
    </rPh>
    <rPh sb="117" eb="118">
      <t>オヨ</t>
    </rPh>
    <rPh sb="123" eb="125">
      <t>コウエン</t>
    </rPh>
    <rPh sb="126" eb="127">
      <t>カカ</t>
    </rPh>
    <rPh sb="128" eb="130">
      <t>ショウキャク</t>
    </rPh>
    <rPh sb="130" eb="132">
      <t>カイシ</t>
    </rPh>
    <rPh sb="141" eb="142">
      <t>ゾウ</t>
    </rPh>
    <rPh sb="143" eb="146">
      <t>ヤクヒンヒ</t>
    </rPh>
    <rPh sb="147" eb="148">
      <t>ゾウ</t>
    </rPh>
    <rPh sb="151" eb="154">
      <t>ザイリョウヒ</t>
    </rPh>
    <rPh sb="155" eb="156">
      <t>ゾウ</t>
    </rPh>
    <rPh sb="156" eb="157">
      <t>トウ</t>
    </rPh>
    <rPh sb="160" eb="162">
      <t>ゾウガク</t>
    </rPh>
    <rPh sb="167" eb="169">
      <t>イギョウ</t>
    </rPh>
    <rPh sb="169" eb="171">
      <t>シュウエキ</t>
    </rPh>
    <rPh sb="172" eb="174">
      <t>ゾウガク</t>
    </rPh>
    <rPh sb="175" eb="177">
      <t>ウワマワ</t>
    </rPh>
    <rPh sb="178" eb="180">
      <t>イギョウ</t>
    </rPh>
    <rPh sb="180" eb="182">
      <t>ヒヨウ</t>
    </rPh>
    <rPh sb="192" eb="194">
      <t>シンガタ</t>
    </rPh>
    <rPh sb="201" eb="204">
      <t>カンセンショウ</t>
    </rPh>
    <rPh sb="204" eb="206">
      <t>カンジャ</t>
    </rPh>
    <rPh sb="206" eb="207">
      <t>トウ</t>
    </rPh>
    <rPh sb="207" eb="209">
      <t>ニュウイン</t>
    </rPh>
    <rPh sb="209" eb="211">
      <t>ビョウショウ</t>
    </rPh>
    <rPh sb="211" eb="213">
      <t>カクホ</t>
    </rPh>
    <rPh sb="213" eb="216">
      <t>ホジョキン</t>
    </rPh>
    <rPh sb="219" eb="221">
      <t>クニケン</t>
    </rPh>
    <rPh sb="221" eb="224">
      <t>ホジョキン</t>
    </rPh>
    <rPh sb="224" eb="225">
      <t>ゲン</t>
    </rPh>
    <rPh sb="228" eb="231">
      <t>イギョウガイ</t>
    </rPh>
    <rPh sb="231" eb="233">
      <t>シュウエキ</t>
    </rPh>
    <rPh sb="234" eb="235">
      <t>ゲン</t>
    </rPh>
    <rPh sb="236" eb="238">
      <t>エイキョウ</t>
    </rPh>
    <rPh sb="240" eb="241">
      <t>ジュン</t>
    </rPh>
    <rPh sb="241" eb="243">
      <t>リエキ</t>
    </rPh>
    <rPh sb="249" eb="250">
      <t>テン</t>
    </rPh>
    <rPh sb="252" eb="254">
      <t>ケイジョウ</t>
    </rPh>
    <rPh sb="254" eb="256">
      <t>シュウシ</t>
    </rPh>
    <rPh sb="256" eb="258">
      <t>ヒリツ</t>
    </rPh>
    <rPh sb="259" eb="261">
      <t>アッカ</t>
    </rPh>
    <rPh sb="264" eb="267">
      <t>ジュンソンシツ</t>
    </rPh>
    <rPh sb="268" eb="269">
      <t>テン</t>
    </rPh>
    <rPh sb="282" eb="284">
      <t>ゲンカ</t>
    </rPh>
    <rPh sb="284" eb="287">
      <t>ショウキャクヒ</t>
    </rPh>
    <rPh sb="310" eb="312">
      <t>レイワ</t>
    </rPh>
    <rPh sb="313" eb="315">
      <t>ネンド</t>
    </rPh>
    <rPh sb="318" eb="319">
      <t>ネン</t>
    </rPh>
    <rPh sb="319" eb="321">
      <t>レンゾク</t>
    </rPh>
    <phoneticPr fontId="5"/>
  </si>
  <si>
    <t>令和元年度に新病院建物本体が竣工、合わせて医療機器整備を行った。令和2年5月に新病院開院、その後旧施設解体、駐車場外構整備を行い、令和2年度から2ヵ年リハビリ公園整備を行い、一連の新病院建設事業は完了した。
そのため資産の老朽化度合を示す有形固定資産減価償却率は類似病院と比べると低い値となっている。
ただし、1床当たり有形固定資産は引き続き平均値より高い傾向である。新病院建設事業を終え、施設への大規模な投資を行う予定は当面ないが、医療機器等の設備整備は、整備の必要性等を踏まえ計画的に整備していく。</t>
    <rPh sb="0" eb="2">
      <t>レイワ</t>
    </rPh>
    <rPh sb="2" eb="3">
      <t>ガン</t>
    </rPh>
    <rPh sb="3" eb="5">
      <t>ネンド</t>
    </rPh>
    <rPh sb="6" eb="9">
      <t>シンビョウイン</t>
    </rPh>
    <rPh sb="9" eb="11">
      <t>タテモノ</t>
    </rPh>
    <rPh sb="11" eb="13">
      <t>ホンタイ</t>
    </rPh>
    <rPh sb="14" eb="16">
      <t>シュンコウ</t>
    </rPh>
    <rPh sb="17" eb="18">
      <t>ア</t>
    </rPh>
    <rPh sb="21" eb="23">
      <t>イリョウ</t>
    </rPh>
    <rPh sb="23" eb="25">
      <t>キキ</t>
    </rPh>
    <rPh sb="25" eb="27">
      <t>セイビ</t>
    </rPh>
    <rPh sb="28" eb="29">
      <t>オコナ</t>
    </rPh>
    <rPh sb="32" eb="34">
      <t>レイワ</t>
    </rPh>
    <rPh sb="35" eb="36">
      <t>ネン</t>
    </rPh>
    <rPh sb="37" eb="38">
      <t>ガツ</t>
    </rPh>
    <rPh sb="39" eb="42">
      <t>シンビョウイン</t>
    </rPh>
    <rPh sb="42" eb="44">
      <t>カイイン</t>
    </rPh>
    <rPh sb="47" eb="48">
      <t>ゴ</t>
    </rPh>
    <rPh sb="48" eb="49">
      <t>キュウ</t>
    </rPh>
    <rPh sb="49" eb="51">
      <t>シセツ</t>
    </rPh>
    <rPh sb="51" eb="53">
      <t>カイタイ</t>
    </rPh>
    <rPh sb="54" eb="57">
      <t>チュウシャジョウ</t>
    </rPh>
    <rPh sb="57" eb="59">
      <t>ガイコウ</t>
    </rPh>
    <rPh sb="59" eb="61">
      <t>セイビ</t>
    </rPh>
    <rPh sb="62" eb="63">
      <t>オコナ</t>
    </rPh>
    <rPh sb="65" eb="67">
      <t>レイワ</t>
    </rPh>
    <rPh sb="68" eb="70">
      <t>ネンド</t>
    </rPh>
    <rPh sb="74" eb="75">
      <t>ネン</t>
    </rPh>
    <rPh sb="79" eb="81">
      <t>コウエン</t>
    </rPh>
    <rPh sb="81" eb="83">
      <t>セイビ</t>
    </rPh>
    <rPh sb="84" eb="85">
      <t>オコナ</t>
    </rPh>
    <rPh sb="87" eb="89">
      <t>イチレン</t>
    </rPh>
    <rPh sb="90" eb="93">
      <t>シンビョウイン</t>
    </rPh>
    <rPh sb="93" eb="95">
      <t>ケンセツ</t>
    </rPh>
    <rPh sb="95" eb="97">
      <t>ジギョウ</t>
    </rPh>
    <rPh sb="98" eb="100">
      <t>カンリョウ</t>
    </rPh>
    <rPh sb="108" eb="110">
      <t>シサン</t>
    </rPh>
    <rPh sb="111" eb="114">
      <t>ロウキュウカ</t>
    </rPh>
    <rPh sb="114" eb="116">
      <t>ドアイ</t>
    </rPh>
    <rPh sb="117" eb="118">
      <t>シメ</t>
    </rPh>
    <rPh sb="119" eb="121">
      <t>ユウケイ</t>
    </rPh>
    <rPh sb="121" eb="123">
      <t>コテイ</t>
    </rPh>
    <rPh sb="123" eb="125">
      <t>シサン</t>
    </rPh>
    <rPh sb="125" eb="130">
      <t>ゲンカショウキャクリツ</t>
    </rPh>
    <rPh sb="131" eb="133">
      <t>ルイジ</t>
    </rPh>
    <rPh sb="133" eb="135">
      <t>ビョウイン</t>
    </rPh>
    <rPh sb="136" eb="137">
      <t>クラ</t>
    </rPh>
    <rPh sb="140" eb="141">
      <t>ヒク</t>
    </rPh>
    <rPh sb="142" eb="143">
      <t>アタイ</t>
    </rPh>
    <rPh sb="156" eb="157">
      <t>ユカ</t>
    </rPh>
    <rPh sb="157" eb="158">
      <t>ア</t>
    </rPh>
    <rPh sb="160" eb="162">
      <t>ユウケイ</t>
    </rPh>
    <rPh sb="162" eb="164">
      <t>コテイ</t>
    </rPh>
    <rPh sb="164" eb="166">
      <t>シサン</t>
    </rPh>
    <rPh sb="167" eb="168">
      <t>ヒ</t>
    </rPh>
    <rPh sb="169" eb="170">
      <t>ツヅ</t>
    </rPh>
    <rPh sb="171" eb="173">
      <t>ヘイキン</t>
    </rPh>
    <rPh sb="173" eb="174">
      <t>アタイ</t>
    </rPh>
    <rPh sb="176" eb="177">
      <t>タカ</t>
    </rPh>
    <rPh sb="178" eb="180">
      <t>ケイコウ</t>
    </rPh>
    <rPh sb="184" eb="187">
      <t>シンビョウイン</t>
    </rPh>
    <rPh sb="187" eb="189">
      <t>ケンセツ</t>
    </rPh>
    <rPh sb="189" eb="191">
      <t>ジギョウ</t>
    </rPh>
    <rPh sb="192" eb="193">
      <t>オ</t>
    </rPh>
    <rPh sb="195" eb="197">
      <t>シセツ</t>
    </rPh>
    <rPh sb="199" eb="202">
      <t>ダイキボ</t>
    </rPh>
    <rPh sb="203" eb="205">
      <t>トウシ</t>
    </rPh>
    <rPh sb="206" eb="207">
      <t>オコナ</t>
    </rPh>
    <rPh sb="208" eb="210">
      <t>ヨテイ</t>
    </rPh>
    <rPh sb="211" eb="213">
      <t>トウメン</t>
    </rPh>
    <rPh sb="217" eb="219">
      <t>イリョウ</t>
    </rPh>
    <rPh sb="219" eb="222">
      <t>キキトウ</t>
    </rPh>
    <rPh sb="223" eb="225">
      <t>セツビ</t>
    </rPh>
    <rPh sb="225" eb="227">
      <t>セイビ</t>
    </rPh>
    <rPh sb="229" eb="231">
      <t>セイビ</t>
    </rPh>
    <rPh sb="232" eb="235">
      <t>ヒツヨウセイ</t>
    </rPh>
    <rPh sb="235" eb="236">
      <t>トウ</t>
    </rPh>
    <rPh sb="237" eb="238">
      <t>フ</t>
    </rPh>
    <rPh sb="240" eb="243">
      <t>ケイカクテキ</t>
    </rPh>
    <rPh sb="244" eb="246">
      <t>セイビ</t>
    </rPh>
    <phoneticPr fontId="5"/>
  </si>
  <si>
    <t>医業収益は増収を確保したものの、材料費や光熱水費などの経費や薬品などの材料費の増により、医業費用は増加している。また、新病院建設事業による元利償還などの影響も踏まえると引き続き資金を安定的に確保することが喫緊の課題となっている。令和4年度には大田市立病院経営強化プランを策定しており、経営基盤の確立へ向けて、経営強化に向けた取組みを進めていく。</t>
    <rPh sb="5" eb="7">
      <t>ゾウシュウ</t>
    </rPh>
    <rPh sb="8" eb="10">
      <t>カクホ</t>
    </rPh>
    <rPh sb="16" eb="19">
      <t>ザイリョウヒ</t>
    </rPh>
    <rPh sb="20" eb="24">
      <t>コウネツスイヒ</t>
    </rPh>
    <rPh sb="27" eb="29">
      <t>ケイヒ</t>
    </rPh>
    <rPh sb="30" eb="32">
      <t>ヤクヒン</t>
    </rPh>
    <rPh sb="35" eb="38">
      <t>ザイリョウヒ</t>
    </rPh>
    <rPh sb="39" eb="40">
      <t>ゾウ</t>
    </rPh>
    <rPh sb="44" eb="46">
      <t>イギョウ</t>
    </rPh>
    <rPh sb="46" eb="48">
      <t>ヒヨウ</t>
    </rPh>
    <rPh sb="49" eb="51">
      <t>ゾウカ</t>
    </rPh>
    <rPh sb="76" eb="78">
      <t>エイキョウ</t>
    </rPh>
    <rPh sb="79" eb="80">
      <t>フ</t>
    </rPh>
    <rPh sb="84" eb="85">
      <t>ヒ</t>
    </rPh>
    <rPh sb="86" eb="87">
      <t>ツヅ</t>
    </rPh>
    <rPh sb="88" eb="90">
      <t>シキン</t>
    </rPh>
    <rPh sb="91" eb="94">
      <t>アンテイテキ</t>
    </rPh>
    <rPh sb="95" eb="97">
      <t>カクホ</t>
    </rPh>
    <rPh sb="102" eb="104">
      <t>キッキン</t>
    </rPh>
    <rPh sb="106" eb="108">
      <t>ネンド</t>
    </rPh>
    <rPh sb="109" eb="111">
      <t>ガイブ</t>
    </rPh>
    <rPh sb="121" eb="127">
      <t>オオダシリツビョウイン</t>
    </rPh>
    <rPh sb="127" eb="129">
      <t>ケイエイ</t>
    </rPh>
    <rPh sb="129" eb="131">
      <t>キョウカ</t>
    </rPh>
    <rPh sb="135" eb="137">
      <t>サクテイ</t>
    </rPh>
    <rPh sb="142" eb="144">
      <t>ケイエイ</t>
    </rPh>
    <rPh sb="144" eb="146">
      <t>キバン</t>
    </rPh>
    <rPh sb="147" eb="149">
      <t>カクリツ</t>
    </rPh>
    <rPh sb="150" eb="151">
      <t>ム</t>
    </rPh>
    <rPh sb="154" eb="156">
      <t>ケイエイ</t>
    </rPh>
    <rPh sb="156" eb="158">
      <t>キョウカ</t>
    </rPh>
    <rPh sb="159" eb="160">
      <t>ム</t>
    </rPh>
    <rPh sb="162" eb="163">
      <t>ト</t>
    </rPh>
    <rPh sb="163" eb="164">
      <t>ク</t>
    </rPh>
    <rPh sb="166" eb="16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</si>
</sst>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56.8</c:v>
                </c:pt>
                <c:pt idx="1">
                  <c:v>52.6</c:v>
                </c:pt>
                <c:pt idx="2">
                  <c:v>74.8</c:v>
                </c:pt>
                <c:pt idx="3">
                  <c:v>71.2</c:v>
                </c:pt>
                <c:pt idx="4">
                  <c:v>68.900000000000006</c:v>
                </c:pt>
              </c:numCache>
            </c:numRef>
          </c:val>
          <c:extLst>
            <c:ext xmlns:c16="http://schemas.microsoft.com/office/drawing/2014/chart" uri="{C3380CC4-5D6E-409C-BE32-E72D297353CC}">
              <c16:uniqueId val="{00000000-694B-43ED-AD45-90A74A759D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64.5</c:v>
                </c:pt>
                <c:pt idx="3">
                  <c:v>63.8</c:v>
                </c:pt>
                <c:pt idx="4">
                  <c:v>63.4</c:v>
                </c:pt>
              </c:numCache>
            </c:numRef>
          </c:val>
          <c:smooth val="0"/>
          <c:extLst>
            <c:ext xmlns:c16="http://schemas.microsoft.com/office/drawing/2014/chart" uri="{C3380CC4-5D6E-409C-BE32-E72D297353CC}">
              <c16:uniqueId val="{00000001-694B-43ED-AD45-90A74A759D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8776</c:v>
                </c:pt>
                <c:pt idx="1">
                  <c:v>9214</c:v>
                </c:pt>
                <c:pt idx="2">
                  <c:v>8971</c:v>
                </c:pt>
                <c:pt idx="3">
                  <c:v>10558</c:v>
                </c:pt>
                <c:pt idx="4">
                  <c:v>11483</c:v>
                </c:pt>
              </c:numCache>
            </c:numRef>
          </c:val>
          <c:extLst>
            <c:ext xmlns:c16="http://schemas.microsoft.com/office/drawing/2014/chart" uri="{C3380CC4-5D6E-409C-BE32-E72D297353CC}">
              <c16:uniqueId val="{00000000-E64E-4F76-9739-18DC93C452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13767</c:v>
                </c:pt>
                <c:pt idx="3">
                  <c:v>14046</c:v>
                </c:pt>
                <c:pt idx="4">
                  <c:v>14550</c:v>
                </c:pt>
              </c:numCache>
            </c:numRef>
          </c:val>
          <c:smooth val="0"/>
          <c:extLst>
            <c:ext xmlns:c16="http://schemas.microsoft.com/office/drawing/2014/chart" uri="{C3380CC4-5D6E-409C-BE32-E72D297353CC}">
              <c16:uniqueId val="{00000001-E64E-4F76-9739-18DC93C452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36905</c:v>
                </c:pt>
                <c:pt idx="1">
                  <c:v>37529</c:v>
                </c:pt>
                <c:pt idx="2">
                  <c:v>41442</c:v>
                </c:pt>
                <c:pt idx="3">
                  <c:v>44316</c:v>
                </c:pt>
                <c:pt idx="4">
                  <c:v>46116</c:v>
                </c:pt>
              </c:numCache>
            </c:numRef>
          </c:val>
          <c:extLst>
            <c:ext xmlns:c16="http://schemas.microsoft.com/office/drawing/2014/chart" uri="{C3380CC4-5D6E-409C-BE32-E72D297353CC}">
              <c16:uniqueId val="{00000000-E9A5-4FA5-9C53-A6DC9480A8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51594</c:v>
                </c:pt>
                <c:pt idx="3">
                  <c:v>53805</c:v>
                </c:pt>
                <c:pt idx="4">
                  <c:v>56563</c:v>
                </c:pt>
              </c:numCache>
            </c:numRef>
          </c:val>
          <c:smooth val="0"/>
          <c:extLst>
            <c:ext xmlns:c16="http://schemas.microsoft.com/office/drawing/2014/chart" uri="{C3380CC4-5D6E-409C-BE32-E72D297353CC}">
              <c16:uniqueId val="{00000001-E9A5-4FA5-9C53-A6DC9480A8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77.8</c:v>
                </c:pt>
                <c:pt idx="1">
                  <c:v>85.2</c:v>
                </c:pt>
                <c:pt idx="2">
                  <c:v>95.3</c:v>
                </c:pt>
                <c:pt idx="3">
                  <c:v>77.099999999999994</c:v>
                </c:pt>
                <c:pt idx="4">
                  <c:v>79.5</c:v>
                </c:pt>
              </c:numCache>
            </c:numRef>
          </c:val>
          <c:extLst>
            <c:ext xmlns:c16="http://schemas.microsoft.com/office/drawing/2014/chart" uri="{C3380CC4-5D6E-409C-BE32-E72D297353CC}">
              <c16:uniqueId val="{00000000-5405-4AB0-9C11-C3726E3A8E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91.6</c:v>
                </c:pt>
                <c:pt idx="3">
                  <c:v>100.1</c:v>
                </c:pt>
                <c:pt idx="4">
                  <c:v>94.9</c:v>
                </c:pt>
              </c:numCache>
            </c:numRef>
          </c:val>
          <c:smooth val="0"/>
          <c:extLst>
            <c:ext xmlns:c16="http://schemas.microsoft.com/office/drawing/2014/chart" uri="{C3380CC4-5D6E-409C-BE32-E72D297353CC}">
              <c16:uniqueId val="{00000001-5405-4AB0-9C11-C3726E3A8E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82.7</c:v>
                </c:pt>
                <c:pt idx="1">
                  <c:v>82.4</c:v>
                </c:pt>
                <c:pt idx="2">
                  <c:v>80.400000000000006</c:v>
                </c:pt>
                <c:pt idx="3">
                  <c:v>75.5</c:v>
                </c:pt>
                <c:pt idx="4">
                  <c:v>74.099999999999994</c:v>
                </c:pt>
              </c:numCache>
            </c:numRef>
          </c:val>
          <c:extLst>
            <c:ext xmlns:c16="http://schemas.microsoft.com/office/drawing/2014/chart" uri="{C3380CC4-5D6E-409C-BE32-E72D297353CC}">
              <c16:uniqueId val="{00000000-AD39-4C5A-9EB4-8AF56731C4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77.599999999999994</c:v>
                </c:pt>
                <c:pt idx="3">
                  <c:v>79.2</c:v>
                </c:pt>
                <c:pt idx="4">
                  <c:v>78.400000000000006</c:v>
                </c:pt>
              </c:numCache>
            </c:numRef>
          </c:val>
          <c:smooth val="0"/>
          <c:extLst>
            <c:ext xmlns:c16="http://schemas.microsoft.com/office/drawing/2014/chart" uri="{C3380CC4-5D6E-409C-BE32-E72D297353CC}">
              <c16:uniqueId val="{00000001-AD39-4C5A-9EB4-8AF56731C4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89.3</c:v>
                </c:pt>
                <c:pt idx="1">
                  <c:v>89.3</c:v>
                </c:pt>
                <c:pt idx="2">
                  <c:v>86.4</c:v>
                </c:pt>
                <c:pt idx="3">
                  <c:v>80.8</c:v>
                </c:pt>
                <c:pt idx="4">
                  <c:v>79.400000000000006</c:v>
                </c:pt>
              </c:numCache>
            </c:numRef>
          </c:val>
          <c:extLst>
            <c:ext xmlns:c16="http://schemas.microsoft.com/office/drawing/2014/chart" uri="{C3380CC4-5D6E-409C-BE32-E72D297353CC}">
              <c16:uniqueId val="{00000000-8B76-42E9-85DA-9B309DC00D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80.7</c:v>
                </c:pt>
                <c:pt idx="3">
                  <c:v>82.3</c:v>
                </c:pt>
                <c:pt idx="4">
                  <c:v>81.5</c:v>
                </c:pt>
              </c:numCache>
            </c:numRef>
          </c:val>
          <c:smooth val="0"/>
          <c:extLst>
            <c:ext xmlns:c16="http://schemas.microsoft.com/office/drawing/2014/chart" uri="{C3380CC4-5D6E-409C-BE32-E72D297353CC}">
              <c16:uniqueId val="{00000001-8B76-42E9-85DA-9B309DC00D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94.6</c:v>
                </c:pt>
                <c:pt idx="2">
                  <c:v>95.2</c:v>
                </c:pt>
                <c:pt idx="3">
                  <c:v>102.1</c:v>
                </c:pt>
                <c:pt idx="4">
                  <c:v>96.6</c:v>
                </c:pt>
              </c:numCache>
            </c:numRef>
          </c:val>
          <c:extLst>
            <c:ext xmlns:c16="http://schemas.microsoft.com/office/drawing/2014/chart" uri="{C3380CC4-5D6E-409C-BE32-E72D297353CC}">
              <c16:uniqueId val="{00000000-A805-42CA-8D0C-24C3771C53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101.8</c:v>
                </c:pt>
                <c:pt idx="3">
                  <c:v>106.2</c:v>
                </c:pt>
                <c:pt idx="4">
                  <c:v>103.5</c:v>
                </c:pt>
              </c:numCache>
            </c:numRef>
          </c:val>
          <c:smooth val="0"/>
          <c:extLst>
            <c:ext xmlns:c16="http://schemas.microsoft.com/office/drawing/2014/chart" uri="{C3380CC4-5D6E-409C-BE32-E72D297353CC}">
              <c16:uniqueId val="{00000001-A805-42CA-8D0C-24C3771C53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78.7</c:v>
                </c:pt>
                <c:pt idx="1">
                  <c:v>73.099999999999994</c:v>
                </c:pt>
                <c:pt idx="2">
                  <c:v>15.1</c:v>
                </c:pt>
                <c:pt idx="3">
                  <c:v>18.399999999999999</c:v>
                </c:pt>
                <c:pt idx="4">
                  <c:v>23.5</c:v>
                </c:pt>
              </c:numCache>
            </c:numRef>
          </c:val>
          <c:extLst>
            <c:ext xmlns:c16="http://schemas.microsoft.com/office/drawing/2014/chart" uri="{C3380CC4-5D6E-409C-BE32-E72D297353CC}">
              <c16:uniqueId val="{00000000-AFBC-4470-A87E-862305756B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51.4</c:v>
                </c:pt>
                <c:pt idx="3">
                  <c:v>51.9</c:v>
                </c:pt>
                <c:pt idx="4">
                  <c:v>53.8</c:v>
                </c:pt>
              </c:numCache>
            </c:numRef>
          </c:val>
          <c:smooth val="0"/>
          <c:extLst>
            <c:ext xmlns:c16="http://schemas.microsoft.com/office/drawing/2014/chart" uri="{C3380CC4-5D6E-409C-BE32-E72D297353CC}">
              <c16:uniqueId val="{00000001-AFBC-4470-A87E-862305756B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c:v>
                </c:pt>
                <c:pt idx="1">
                  <c:v>69.3</c:v>
                </c:pt>
                <c:pt idx="2">
                  <c:v>54.3</c:v>
                </c:pt>
                <c:pt idx="3">
                  <c:v>60.4</c:v>
                </c:pt>
                <c:pt idx="4">
                  <c:v>67.2</c:v>
                </c:pt>
              </c:numCache>
            </c:numRef>
          </c:val>
          <c:extLst>
            <c:ext xmlns:c16="http://schemas.microsoft.com/office/drawing/2014/chart" uri="{C3380CC4-5D6E-409C-BE32-E72D297353CC}">
              <c16:uniqueId val="{00000000-3DAB-445D-91FA-21DC115DDF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71.900000000000006</c:v>
                </c:pt>
                <c:pt idx="3">
                  <c:v>71.2</c:v>
                </c:pt>
                <c:pt idx="4">
                  <c:v>71.8</c:v>
                </c:pt>
              </c:numCache>
            </c:numRef>
          </c:val>
          <c:smooth val="0"/>
          <c:extLst>
            <c:ext xmlns:c16="http://schemas.microsoft.com/office/drawing/2014/chart" uri="{C3380CC4-5D6E-409C-BE32-E72D297353CC}">
              <c16:uniqueId val="{00000001-3DAB-445D-91FA-21DC115DDF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25072941</c:v>
                </c:pt>
                <c:pt idx="1">
                  <c:v>27563732</c:v>
                </c:pt>
                <c:pt idx="2">
                  <c:v>57783410</c:v>
                </c:pt>
                <c:pt idx="3">
                  <c:v>62690581</c:v>
                </c:pt>
                <c:pt idx="4">
                  <c:v>63051755</c:v>
                </c:pt>
              </c:numCache>
            </c:numRef>
          </c:val>
          <c:extLst>
            <c:ext xmlns:c16="http://schemas.microsoft.com/office/drawing/2014/chart" uri="{C3380CC4-5D6E-409C-BE32-E72D297353CC}">
              <c16:uniqueId val="{00000000-5A02-4E62-A2F5-27A665273C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45896030</c:v>
                </c:pt>
                <c:pt idx="3">
                  <c:v>47415042</c:v>
                </c:pt>
                <c:pt idx="4">
                  <c:v>47985814</c:v>
                </c:pt>
              </c:numCache>
            </c:numRef>
          </c:val>
          <c:smooth val="0"/>
          <c:extLst>
            <c:ext xmlns:c16="http://schemas.microsoft.com/office/drawing/2014/chart" uri="{C3380CC4-5D6E-409C-BE32-E72D297353CC}">
              <c16:uniqueId val="{00000001-5A02-4E62-A2F5-27A665273C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16.899999999999999</c:v>
                </c:pt>
                <c:pt idx="1">
                  <c:v>16.600000000000001</c:v>
                </c:pt>
                <c:pt idx="2">
                  <c:v>16.8</c:v>
                </c:pt>
                <c:pt idx="3">
                  <c:v>19.100000000000001</c:v>
                </c:pt>
                <c:pt idx="4">
                  <c:v>20.100000000000001</c:v>
                </c:pt>
              </c:numCache>
            </c:numRef>
          </c:val>
          <c:extLst>
            <c:ext xmlns:c16="http://schemas.microsoft.com/office/drawing/2014/chart" uri="{C3380CC4-5D6E-409C-BE32-E72D297353CC}">
              <c16:uniqueId val="{00000000-843C-4275-8631-24708FF5D9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20.2</c:v>
                </c:pt>
                <c:pt idx="3">
                  <c:v>20.2</c:v>
                </c:pt>
                <c:pt idx="4">
                  <c:v>21.1</c:v>
                </c:pt>
              </c:numCache>
            </c:numRef>
          </c:val>
          <c:smooth val="0"/>
          <c:extLst>
            <c:ext xmlns:c16="http://schemas.microsoft.com/office/drawing/2014/chart" uri="{C3380CC4-5D6E-409C-BE32-E72D297353CC}">
              <c16:uniqueId val="{00000001-843C-4275-8631-24708FF5D9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54.2</c:v>
                </c:pt>
                <c:pt idx="1">
                  <c:v>54.8</c:v>
                </c:pt>
                <c:pt idx="2">
                  <c:v>64.5</c:v>
                </c:pt>
                <c:pt idx="3">
                  <c:v>61.1</c:v>
                </c:pt>
                <c:pt idx="4">
                  <c:v>60.1</c:v>
                </c:pt>
              </c:numCache>
            </c:numRef>
          </c:val>
          <c:extLst>
            <c:ext xmlns:c16="http://schemas.microsoft.com/office/drawing/2014/chart" uri="{C3380CC4-5D6E-409C-BE32-E72D297353CC}">
              <c16:uniqueId val="{00000000-77D0-45DD-BBE0-F7212F1B2B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63.4</c:v>
                </c:pt>
                <c:pt idx="3">
                  <c:v>61.3</c:v>
                </c:pt>
                <c:pt idx="4">
                  <c:v>61.4</c:v>
                </c:pt>
              </c:numCache>
            </c:numRef>
          </c:val>
          <c:smooth val="0"/>
          <c:extLst>
            <c:ext xmlns:c16="http://schemas.microsoft.com/office/drawing/2014/chart" uri="{C3380CC4-5D6E-409C-BE32-E72D297353CC}">
              <c16:uniqueId val="{00000001-77D0-45DD-BBE0-F7212F1B2B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1" t="str">
        <f>データ!H6</f>
        <v>島根県大田市　市立病院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14"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6"/>
      <c r="AU7" s="114" t="s">
        <v>2</v>
      </c>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6"/>
      <c r="CN7" s="114" t="s">
        <v>3</v>
      </c>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6"/>
      <c r="EG7" s="114" t="s">
        <v>4</v>
      </c>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6"/>
      <c r="FZ7" s="114" t="s">
        <v>5</v>
      </c>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6"/>
      <c r="ID7" s="114" t="s">
        <v>6</v>
      </c>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6"/>
      <c r="JW7" s="114" t="s">
        <v>7</v>
      </c>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6"/>
      <c r="LP7" s="114" t="s">
        <v>8</v>
      </c>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6"/>
      <c r="NI7" s="3"/>
      <c r="NJ7" s="125" t="s">
        <v>9</v>
      </c>
      <c r="NK7" s="126"/>
      <c r="NL7" s="126"/>
      <c r="NM7" s="126"/>
      <c r="NN7" s="126"/>
      <c r="NO7" s="126"/>
      <c r="NP7" s="126"/>
      <c r="NQ7" s="126"/>
      <c r="NR7" s="126"/>
      <c r="NS7" s="126"/>
      <c r="NT7" s="126"/>
      <c r="NU7" s="126"/>
      <c r="NV7" s="126"/>
      <c r="NW7" s="127"/>
      <c r="NX7" s="3"/>
    </row>
    <row r="8" spans="1:388" ht="18.75" customHeight="1" x14ac:dyDescent="0.2">
      <c r="A8" s="2"/>
      <c r="B8" s="109" t="str">
        <f>データ!K6</f>
        <v>条例全部</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c r="AU8" s="109" t="str">
        <f>データ!L6</f>
        <v>病院事業</v>
      </c>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1"/>
      <c r="CN8" s="109" t="str">
        <f>データ!M6</f>
        <v>一般病院</v>
      </c>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1"/>
      <c r="EG8" s="109" t="str">
        <f>データ!N6</f>
        <v>200床以上～300床未満</v>
      </c>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1"/>
      <c r="FZ8" s="109" t="str">
        <f>データ!O7</f>
        <v>自治体職員</v>
      </c>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1"/>
      <c r="ID8" s="93">
        <f>データ!Z6</f>
        <v>180</v>
      </c>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95"/>
      <c r="JW8" s="93">
        <f>データ!AA6</f>
        <v>45</v>
      </c>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94"/>
      <c r="LK8" s="94"/>
      <c r="LL8" s="94"/>
      <c r="LM8" s="94"/>
      <c r="LN8" s="94"/>
      <c r="LO8" s="95"/>
      <c r="LP8" s="93" t="str">
        <f>データ!AB6</f>
        <v>-</v>
      </c>
      <c r="LQ8" s="94"/>
      <c r="LR8" s="94"/>
      <c r="LS8" s="94"/>
      <c r="LT8" s="94"/>
      <c r="LU8" s="94"/>
      <c r="LV8" s="94"/>
      <c r="LW8" s="94"/>
      <c r="LX8" s="94"/>
      <c r="LY8" s="94"/>
      <c r="LZ8" s="94"/>
      <c r="MA8" s="94"/>
      <c r="MB8" s="94"/>
      <c r="MC8" s="94"/>
      <c r="MD8" s="94"/>
      <c r="ME8" s="94"/>
      <c r="MF8" s="94"/>
      <c r="MG8" s="94"/>
      <c r="MH8" s="94"/>
      <c r="MI8" s="94"/>
      <c r="MJ8" s="94"/>
      <c r="MK8" s="94"/>
      <c r="ML8" s="94"/>
      <c r="MM8" s="94"/>
      <c r="MN8" s="94"/>
      <c r="MO8" s="94"/>
      <c r="MP8" s="94"/>
      <c r="MQ8" s="94"/>
      <c r="MR8" s="94"/>
      <c r="MS8" s="94"/>
      <c r="MT8" s="94"/>
      <c r="MU8" s="94"/>
      <c r="MV8" s="94"/>
      <c r="MW8" s="94"/>
      <c r="MX8" s="94"/>
      <c r="MY8" s="94"/>
      <c r="MZ8" s="94"/>
      <c r="NA8" s="94"/>
      <c r="NB8" s="94"/>
      <c r="NC8" s="94"/>
      <c r="ND8" s="94"/>
      <c r="NE8" s="94"/>
      <c r="NF8" s="94"/>
      <c r="NG8" s="94"/>
      <c r="NH8" s="95"/>
      <c r="NI8" s="3"/>
      <c r="NJ8" s="128" t="s">
        <v>10</v>
      </c>
      <c r="NK8" s="129"/>
      <c r="NL8" s="121" t="s">
        <v>11</v>
      </c>
      <c r="NM8" s="121"/>
      <c r="NN8" s="121"/>
      <c r="NO8" s="121"/>
      <c r="NP8" s="121"/>
      <c r="NQ8" s="121"/>
      <c r="NR8" s="121"/>
      <c r="NS8" s="121"/>
      <c r="NT8" s="121"/>
      <c r="NU8" s="121"/>
      <c r="NV8" s="121"/>
      <c r="NW8" s="122"/>
      <c r="NX8" s="3"/>
    </row>
    <row r="9" spans="1:388" ht="18.75" customHeight="1" x14ac:dyDescent="0.2">
      <c r="A9" s="2"/>
      <c r="B9" s="114" t="s">
        <v>12</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14" t="s">
        <v>13</v>
      </c>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6"/>
      <c r="CN9" s="114" t="s">
        <v>14</v>
      </c>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6"/>
      <c r="EG9" s="114" t="s">
        <v>15</v>
      </c>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6"/>
      <c r="FZ9" s="114" t="s">
        <v>16</v>
      </c>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6"/>
      <c r="ID9" s="114" t="s">
        <v>17</v>
      </c>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6"/>
      <c r="JW9" s="114" t="s">
        <v>18</v>
      </c>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6"/>
      <c r="LP9" s="114" t="s">
        <v>19</v>
      </c>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6"/>
      <c r="NI9" s="3"/>
      <c r="NJ9" s="123" t="s">
        <v>20</v>
      </c>
      <c r="NK9" s="124"/>
      <c r="NL9" s="117" t="s">
        <v>21</v>
      </c>
      <c r="NM9" s="117"/>
      <c r="NN9" s="117"/>
      <c r="NO9" s="117"/>
      <c r="NP9" s="117"/>
      <c r="NQ9" s="117"/>
      <c r="NR9" s="117"/>
      <c r="NS9" s="117"/>
      <c r="NT9" s="117"/>
      <c r="NU9" s="117"/>
      <c r="NV9" s="117"/>
      <c r="NW9" s="118"/>
      <c r="NX9" s="3"/>
    </row>
    <row r="10" spans="1:388" ht="18.75" customHeight="1" x14ac:dyDescent="0.2">
      <c r="A10" s="2"/>
      <c r="B10" s="109" t="str">
        <f>データ!P6</f>
        <v>直営</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1"/>
      <c r="AU10" s="93">
        <f>データ!Q6</f>
        <v>18</v>
      </c>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5"/>
      <c r="CN10" s="109" t="str">
        <f>データ!R6</f>
        <v>対象</v>
      </c>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1"/>
      <c r="EG10" s="109" t="str">
        <f>データ!S6</f>
        <v>ド 透 未 訓</v>
      </c>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1"/>
      <c r="FZ10" s="109" t="str">
        <f>データ!T6</f>
        <v>救 臨 感 へ 災</v>
      </c>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1"/>
      <c r="ID10" s="93" t="str">
        <f>データ!AC6</f>
        <v>-</v>
      </c>
      <c r="IE10" s="94"/>
      <c r="IF10" s="94"/>
      <c r="IG10" s="94"/>
      <c r="IH10" s="94"/>
      <c r="II10" s="94"/>
      <c r="IJ10" s="94"/>
      <c r="IK10" s="94"/>
      <c r="IL10" s="94"/>
      <c r="IM10" s="94"/>
      <c r="IN10" s="94"/>
      <c r="IO10" s="94"/>
      <c r="IP10" s="94"/>
      <c r="IQ10" s="94"/>
      <c r="IR10" s="94"/>
      <c r="IS10" s="94"/>
      <c r="IT10" s="94"/>
      <c r="IU10" s="94"/>
      <c r="IV10" s="94"/>
      <c r="IW10" s="94"/>
      <c r="IX10" s="94"/>
      <c r="IY10" s="94"/>
      <c r="IZ10" s="94"/>
      <c r="JA10" s="94"/>
      <c r="JB10" s="94"/>
      <c r="JC10" s="94"/>
      <c r="JD10" s="94"/>
      <c r="JE10" s="94"/>
      <c r="JF10" s="94"/>
      <c r="JG10" s="94"/>
      <c r="JH10" s="94"/>
      <c r="JI10" s="94"/>
      <c r="JJ10" s="94"/>
      <c r="JK10" s="94"/>
      <c r="JL10" s="94"/>
      <c r="JM10" s="94"/>
      <c r="JN10" s="94"/>
      <c r="JO10" s="94"/>
      <c r="JP10" s="94"/>
      <c r="JQ10" s="94"/>
      <c r="JR10" s="94"/>
      <c r="JS10" s="94"/>
      <c r="JT10" s="94"/>
      <c r="JU10" s="94"/>
      <c r="JV10" s="95"/>
      <c r="JW10" s="93">
        <f>データ!AD6</f>
        <v>4</v>
      </c>
      <c r="JX10" s="94"/>
      <c r="JY10" s="94"/>
      <c r="JZ10" s="94"/>
      <c r="KA10" s="94"/>
      <c r="KB10" s="94"/>
      <c r="KC10" s="94"/>
      <c r="KD10" s="94"/>
      <c r="KE10" s="94"/>
      <c r="KF10" s="94"/>
      <c r="KG10" s="94"/>
      <c r="KH10" s="94"/>
      <c r="KI10" s="94"/>
      <c r="KJ10" s="94"/>
      <c r="KK10" s="94"/>
      <c r="KL10" s="94"/>
      <c r="KM10" s="94"/>
      <c r="KN10" s="94"/>
      <c r="KO10" s="94"/>
      <c r="KP10" s="94"/>
      <c r="KQ10" s="94"/>
      <c r="KR10" s="94"/>
      <c r="KS10" s="94"/>
      <c r="KT10" s="94"/>
      <c r="KU10" s="94"/>
      <c r="KV10" s="94"/>
      <c r="KW10" s="94"/>
      <c r="KX10" s="94"/>
      <c r="KY10" s="94"/>
      <c r="KZ10" s="94"/>
      <c r="LA10" s="94"/>
      <c r="LB10" s="94"/>
      <c r="LC10" s="94"/>
      <c r="LD10" s="94"/>
      <c r="LE10" s="94"/>
      <c r="LF10" s="94"/>
      <c r="LG10" s="94"/>
      <c r="LH10" s="94"/>
      <c r="LI10" s="94"/>
      <c r="LJ10" s="94"/>
      <c r="LK10" s="94"/>
      <c r="LL10" s="94"/>
      <c r="LM10" s="94"/>
      <c r="LN10" s="94"/>
      <c r="LO10" s="95"/>
      <c r="LP10" s="93">
        <f>データ!AE6</f>
        <v>229</v>
      </c>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94"/>
      <c r="ND10" s="94"/>
      <c r="NE10" s="94"/>
      <c r="NF10" s="94"/>
      <c r="NG10" s="94"/>
      <c r="NH10" s="95"/>
      <c r="NI10" s="2"/>
      <c r="NJ10" s="119" t="s">
        <v>22</v>
      </c>
      <c r="NK10" s="120"/>
      <c r="NL10" s="112" t="s">
        <v>23</v>
      </c>
      <c r="NM10" s="112"/>
      <c r="NN10" s="112"/>
      <c r="NO10" s="112"/>
      <c r="NP10" s="112"/>
      <c r="NQ10" s="112"/>
      <c r="NR10" s="112"/>
      <c r="NS10" s="112"/>
      <c r="NT10" s="112"/>
      <c r="NU10" s="112"/>
      <c r="NV10" s="112"/>
      <c r="NW10" s="113"/>
      <c r="NX10" s="3"/>
    </row>
    <row r="11" spans="1:388" ht="18.75" customHeight="1" x14ac:dyDescent="0.2">
      <c r="A11" s="2"/>
      <c r="B11" s="114"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14" t="s">
        <v>25</v>
      </c>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6"/>
      <c r="CN11" s="114" t="s">
        <v>26</v>
      </c>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6"/>
      <c r="EG11" s="114" t="s">
        <v>27</v>
      </c>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6"/>
      <c r="FZ11" s="114" t="s">
        <v>28</v>
      </c>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6"/>
      <c r="ID11" s="114" t="s">
        <v>29</v>
      </c>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6"/>
      <c r="JW11" s="114" t="s">
        <v>30</v>
      </c>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6"/>
      <c r="LP11" s="114" t="s">
        <v>31</v>
      </c>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6"/>
      <c r="NI11" s="8"/>
      <c r="NJ11" s="3"/>
      <c r="NK11" s="3"/>
      <c r="NL11" s="3"/>
      <c r="NM11" s="3"/>
      <c r="NN11" s="3"/>
      <c r="NO11" s="3"/>
      <c r="NP11" s="3"/>
      <c r="NQ11" s="3"/>
      <c r="NR11" s="3"/>
      <c r="NS11" s="3"/>
      <c r="NT11" s="3"/>
      <c r="NU11" s="3"/>
      <c r="NV11" s="3"/>
      <c r="NW11" s="3"/>
      <c r="NX11" s="3"/>
    </row>
    <row r="12" spans="1:388" ht="18.75" customHeight="1" x14ac:dyDescent="0.2">
      <c r="A12" s="2"/>
      <c r="B12" s="93">
        <f>データ!U6</f>
        <v>32773</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5"/>
      <c r="AU12" s="93">
        <f>データ!V6</f>
        <v>19219</v>
      </c>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5"/>
      <c r="CN12" s="109" t="str">
        <f>データ!W6</f>
        <v>-</v>
      </c>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1"/>
      <c r="EG12" s="109" t="str">
        <f>データ!X6</f>
        <v>第１種該当</v>
      </c>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1"/>
      <c r="FZ12" s="109" t="str">
        <f>データ!Y6</f>
        <v>７：１</v>
      </c>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1"/>
      <c r="ID12" s="93">
        <f>データ!AF6</f>
        <v>178</v>
      </c>
      <c r="IE12" s="94"/>
      <c r="IF12" s="94"/>
      <c r="IG12" s="94"/>
      <c r="IH12" s="94"/>
      <c r="II12" s="94"/>
      <c r="IJ12" s="94"/>
      <c r="IK12" s="94"/>
      <c r="IL12" s="94"/>
      <c r="IM12" s="94"/>
      <c r="IN12" s="94"/>
      <c r="IO12" s="94"/>
      <c r="IP12" s="94"/>
      <c r="IQ12" s="94"/>
      <c r="IR12" s="94"/>
      <c r="IS12" s="94"/>
      <c r="IT12" s="94"/>
      <c r="IU12" s="94"/>
      <c r="IV12" s="94"/>
      <c r="IW12" s="94"/>
      <c r="IX12" s="94"/>
      <c r="IY12" s="94"/>
      <c r="IZ12" s="94"/>
      <c r="JA12" s="94"/>
      <c r="JB12" s="94"/>
      <c r="JC12" s="94"/>
      <c r="JD12" s="94"/>
      <c r="JE12" s="94"/>
      <c r="JF12" s="94"/>
      <c r="JG12" s="94"/>
      <c r="JH12" s="94"/>
      <c r="JI12" s="94"/>
      <c r="JJ12" s="94"/>
      <c r="JK12" s="94"/>
      <c r="JL12" s="94"/>
      <c r="JM12" s="94"/>
      <c r="JN12" s="94"/>
      <c r="JO12" s="94"/>
      <c r="JP12" s="94"/>
      <c r="JQ12" s="94"/>
      <c r="JR12" s="94"/>
      <c r="JS12" s="94"/>
      <c r="JT12" s="94"/>
      <c r="JU12" s="94"/>
      <c r="JV12" s="95"/>
      <c r="JW12" s="93">
        <f>データ!AG6</f>
        <v>45</v>
      </c>
      <c r="JX12" s="94"/>
      <c r="JY12" s="94"/>
      <c r="JZ12" s="94"/>
      <c r="KA12" s="94"/>
      <c r="KB12" s="94"/>
      <c r="KC12" s="94"/>
      <c r="KD12" s="94"/>
      <c r="KE12" s="94"/>
      <c r="KF12" s="94"/>
      <c r="KG12" s="94"/>
      <c r="KH12" s="94"/>
      <c r="KI12" s="94"/>
      <c r="KJ12" s="94"/>
      <c r="KK12" s="94"/>
      <c r="KL12" s="94"/>
      <c r="KM12" s="94"/>
      <c r="KN12" s="94"/>
      <c r="KO12" s="94"/>
      <c r="KP12" s="94"/>
      <c r="KQ12" s="94"/>
      <c r="KR12" s="94"/>
      <c r="KS12" s="94"/>
      <c r="KT12" s="94"/>
      <c r="KU12" s="94"/>
      <c r="KV12" s="94"/>
      <c r="KW12" s="94"/>
      <c r="KX12" s="94"/>
      <c r="KY12" s="94"/>
      <c r="KZ12" s="94"/>
      <c r="LA12" s="94"/>
      <c r="LB12" s="94"/>
      <c r="LC12" s="94"/>
      <c r="LD12" s="94"/>
      <c r="LE12" s="94"/>
      <c r="LF12" s="94"/>
      <c r="LG12" s="94"/>
      <c r="LH12" s="94"/>
      <c r="LI12" s="94"/>
      <c r="LJ12" s="94"/>
      <c r="LK12" s="94"/>
      <c r="LL12" s="94"/>
      <c r="LM12" s="94"/>
      <c r="LN12" s="94"/>
      <c r="LO12" s="95"/>
      <c r="LP12" s="93">
        <f>データ!AH6</f>
        <v>223</v>
      </c>
      <c r="LQ12" s="94"/>
      <c r="LR12" s="94"/>
      <c r="LS12" s="94"/>
      <c r="LT12" s="94"/>
      <c r="LU12" s="94"/>
      <c r="LV12" s="94"/>
      <c r="LW12" s="94"/>
      <c r="LX12" s="94"/>
      <c r="LY12" s="94"/>
      <c r="LZ12" s="94"/>
      <c r="MA12" s="94"/>
      <c r="MB12" s="94"/>
      <c r="MC12" s="94"/>
      <c r="MD12" s="94"/>
      <c r="ME12" s="94"/>
      <c r="MF12" s="94"/>
      <c r="MG12" s="94"/>
      <c r="MH12" s="94"/>
      <c r="MI12" s="94"/>
      <c r="MJ12" s="94"/>
      <c r="MK12" s="94"/>
      <c r="ML12" s="94"/>
      <c r="MM12" s="94"/>
      <c r="MN12" s="94"/>
      <c r="MO12" s="94"/>
      <c r="MP12" s="94"/>
      <c r="MQ12" s="94"/>
      <c r="MR12" s="94"/>
      <c r="MS12" s="94"/>
      <c r="MT12" s="94"/>
      <c r="MU12" s="94"/>
      <c r="MV12" s="94"/>
      <c r="MW12" s="94"/>
      <c r="MX12" s="94"/>
      <c r="MY12" s="94"/>
      <c r="MZ12" s="94"/>
      <c r="NA12" s="94"/>
      <c r="NB12" s="94"/>
      <c r="NC12" s="94"/>
      <c r="ND12" s="94"/>
      <c r="NE12" s="94"/>
      <c r="NF12" s="94"/>
      <c r="NG12" s="94"/>
      <c r="NH12" s="95"/>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83" t="s">
        <v>34</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3"/>
      <c r="NK15" s="83"/>
      <c r="NL15" s="83"/>
      <c r="NM15" s="83"/>
      <c r="NN15" s="83"/>
      <c r="NO15" s="83"/>
      <c r="NP15" s="83"/>
      <c r="NQ15" s="83"/>
      <c r="NR15" s="83"/>
      <c r="NS15" s="83"/>
      <c r="NT15" s="83"/>
      <c r="NU15" s="83"/>
      <c r="NV15" s="83"/>
      <c r="NW15" s="83"/>
      <c r="NX15" s="83"/>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97" t="s">
        <v>36</v>
      </c>
      <c r="NK16" s="98"/>
      <c r="NL16" s="98"/>
      <c r="NM16" s="98"/>
      <c r="NN16" s="99"/>
      <c r="NO16" s="100" t="s">
        <v>37</v>
      </c>
      <c r="NP16" s="101"/>
      <c r="NQ16" s="101"/>
      <c r="NR16" s="101"/>
      <c r="NS16" s="102"/>
      <c r="NT16" s="100" t="s">
        <v>38</v>
      </c>
      <c r="NU16" s="101"/>
      <c r="NV16" s="101"/>
      <c r="NW16" s="101"/>
      <c r="NX16" s="102"/>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06" t="s">
        <v>39</v>
      </c>
      <c r="NK17" s="107"/>
      <c r="NL17" s="107"/>
      <c r="NM17" s="107"/>
      <c r="NN17" s="108"/>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5" t="s">
        <v>40</v>
      </c>
      <c r="NK18" s="86"/>
      <c r="NL18" s="86"/>
      <c r="NM18" s="89" t="s">
        <v>41</v>
      </c>
      <c r="NN18" s="90"/>
      <c r="NO18" s="85" t="s">
        <v>40</v>
      </c>
      <c r="NP18" s="86"/>
      <c r="NQ18" s="86"/>
      <c r="NR18" s="89" t="s">
        <v>41</v>
      </c>
      <c r="NS18" s="90"/>
      <c r="NT18" s="85" t="s">
        <v>40</v>
      </c>
      <c r="NU18" s="86"/>
      <c r="NV18" s="86"/>
      <c r="NW18" s="89" t="s">
        <v>41</v>
      </c>
      <c r="NX18" s="90"/>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7"/>
      <c r="NK19" s="88"/>
      <c r="NL19" s="88"/>
      <c r="NM19" s="91"/>
      <c r="NN19" s="92"/>
      <c r="NO19" s="87"/>
      <c r="NP19" s="88"/>
      <c r="NQ19" s="88"/>
      <c r="NR19" s="91"/>
      <c r="NS19" s="92"/>
      <c r="NT19" s="87"/>
      <c r="NU19" s="88"/>
      <c r="NV19" s="88"/>
      <c r="NW19" s="91"/>
      <c r="NX19" s="92"/>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183</v>
      </c>
      <c r="NK22" s="141"/>
      <c r="NL22" s="141"/>
      <c r="NM22" s="141"/>
      <c r="NN22" s="141"/>
      <c r="NO22" s="141"/>
      <c r="NP22" s="141"/>
      <c r="NQ22" s="141"/>
      <c r="NR22" s="141"/>
      <c r="NS22" s="141"/>
      <c r="NT22" s="141"/>
      <c r="NU22" s="141"/>
      <c r="NV22" s="141"/>
      <c r="NW22" s="141"/>
      <c r="NX22" s="14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2">
      <c r="A33" s="2"/>
      <c r="B33" s="14"/>
      <c r="D33" s="2"/>
      <c r="E33" s="2"/>
      <c r="F33" s="2"/>
      <c r="G33" s="65" t="s">
        <v>58</v>
      </c>
      <c r="H33" s="65"/>
      <c r="I33" s="65"/>
      <c r="J33" s="65"/>
      <c r="K33" s="65"/>
      <c r="L33" s="65"/>
      <c r="M33" s="65"/>
      <c r="N33" s="65"/>
      <c r="O33" s="65"/>
      <c r="P33" s="69">
        <f>データ!AI7</f>
        <v>95.5</v>
      </c>
      <c r="Q33" s="70"/>
      <c r="R33" s="70"/>
      <c r="S33" s="70"/>
      <c r="T33" s="70"/>
      <c r="U33" s="70"/>
      <c r="V33" s="70"/>
      <c r="W33" s="70"/>
      <c r="X33" s="70"/>
      <c r="Y33" s="70"/>
      <c r="Z33" s="70"/>
      <c r="AA33" s="70"/>
      <c r="AB33" s="70"/>
      <c r="AC33" s="70"/>
      <c r="AD33" s="71"/>
      <c r="AE33" s="69">
        <f>データ!AJ7</f>
        <v>94.6</v>
      </c>
      <c r="AF33" s="70"/>
      <c r="AG33" s="70"/>
      <c r="AH33" s="70"/>
      <c r="AI33" s="70"/>
      <c r="AJ33" s="70"/>
      <c r="AK33" s="70"/>
      <c r="AL33" s="70"/>
      <c r="AM33" s="70"/>
      <c r="AN33" s="70"/>
      <c r="AO33" s="70"/>
      <c r="AP33" s="70"/>
      <c r="AQ33" s="70"/>
      <c r="AR33" s="70"/>
      <c r="AS33" s="71"/>
      <c r="AT33" s="69">
        <f>データ!AK7</f>
        <v>95.2</v>
      </c>
      <c r="AU33" s="70"/>
      <c r="AV33" s="70"/>
      <c r="AW33" s="70"/>
      <c r="AX33" s="70"/>
      <c r="AY33" s="70"/>
      <c r="AZ33" s="70"/>
      <c r="BA33" s="70"/>
      <c r="BB33" s="70"/>
      <c r="BC33" s="70"/>
      <c r="BD33" s="70"/>
      <c r="BE33" s="70"/>
      <c r="BF33" s="70"/>
      <c r="BG33" s="70"/>
      <c r="BH33" s="71"/>
      <c r="BI33" s="69">
        <f>データ!AL7</f>
        <v>102.1</v>
      </c>
      <c r="BJ33" s="70"/>
      <c r="BK33" s="70"/>
      <c r="BL33" s="70"/>
      <c r="BM33" s="70"/>
      <c r="BN33" s="70"/>
      <c r="BO33" s="70"/>
      <c r="BP33" s="70"/>
      <c r="BQ33" s="70"/>
      <c r="BR33" s="70"/>
      <c r="BS33" s="70"/>
      <c r="BT33" s="70"/>
      <c r="BU33" s="70"/>
      <c r="BV33" s="70"/>
      <c r="BW33" s="71"/>
      <c r="BX33" s="69">
        <f>データ!AM7</f>
        <v>96.6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89.3</v>
      </c>
      <c r="DE33" s="70"/>
      <c r="DF33" s="70"/>
      <c r="DG33" s="70"/>
      <c r="DH33" s="70"/>
      <c r="DI33" s="70"/>
      <c r="DJ33" s="70"/>
      <c r="DK33" s="70"/>
      <c r="DL33" s="70"/>
      <c r="DM33" s="70"/>
      <c r="DN33" s="70"/>
      <c r="DO33" s="70"/>
      <c r="DP33" s="70"/>
      <c r="DQ33" s="70"/>
      <c r="DR33" s="71"/>
      <c r="DS33" s="69">
        <f>データ!AU7</f>
        <v>89.3</v>
      </c>
      <c r="DT33" s="70"/>
      <c r="DU33" s="70"/>
      <c r="DV33" s="70"/>
      <c r="DW33" s="70"/>
      <c r="DX33" s="70"/>
      <c r="DY33" s="70"/>
      <c r="DZ33" s="70"/>
      <c r="EA33" s="70"/>
      <c r="EB33" s="70"/>
      <c r="EC33" s="70"/>
      <c r="ED33" s="70"/>
      <c r="EE33" s="70"/>
      <c r="EF33" s="70"/>
      <c r="EG33" s="71"/>
      <c r="EH33" s="69">
        <f>データ!AV7</f>
        <v>86.4</v>
      </c>
      <c r="EI33" s="70"/>
      <c r="EJ33" s="70"/>
      <c r="EK33" s="70"/>
      <c r="EL33" s="70"/>
      <c r="EM33" s="70"/>
      <c r="EN33" s="70"/>
      <c r="EO33" s="70"/>
      <c r="EP33" s="70"/>
      <c r="EQ33" s="70"/>
      <c r="ER33" s="70"/>
      <c r="ES33" s="70"/>
      <c r="ET33" s="70"/>
      <c r="EU33" s="70"/>
      <c r="EV33" s="71"/>
      <c r="EW33" s="69">
        <f>データ!AW7</f>
        <v>80.8</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82.7</v>
      </c>
      <c r="GS33" s="70"/>
      <c r="GT33" s="70"/>
      <c r="GU33" s="70"/>
      <c r="GV33" s="70"/>
      <c r="GW33" s="70"/>
      <c r="GX33" s="70"/>
      <c r="GY33" s="70"/>
      <c r="GZ33" s="70"/>
      <c r="HA33" s="70"/>
      <c r="HB33" s="70"/>
      <c r="HC33" s="70"/>
      <c r="HD33" s="70"/>
      <c r="HE33" s="70"/>
      <c r="HF33" s="71"/>
      <c r="HG33" s="69">
        <f>データ!BF7</f>
        <v>82.4</v>
      </c>
      <c r="HH33" s="70"/>
      <c r="HI33" s="70"/>
      <c r="HJ33" s="70"/>
      <c r="HK33" s="70"/>
      <c r="HL33" s="70"/>
      <c r="HM33" s="70"/>
      <c r="HN33" s="70"/>
      <c r="HO33" s="70"/>
      <c r="HP33" s="70"/>
      <c r="HQ33" s="70"/>
      <c r="HR33" s="70"/>
      <c r="HS33" s="70"/>
      <c r="HT33" s="70"/>
      <c r="HU33" s="71"/>
      <c r="HV33" s="69">
        <f>データ!BG7</f>
        <v>80.400000000000006</v>
      </c>
      <c r="HW33" s="70"/>
      <c r="HX33" s="70"/>
      <c r="HY33" s="70"/>
      <c r="HZ33" s="70"/>
      <c r="IA33" s="70"/>
      <c r="IB33" s="70"/>
      <c r="IC33" s="70"/>
      <c r="ID33" s="70"/>
      <c r="IE33" s="70"/>
      <c r="IF33" s="70"/>
      <c r="IG33" s="70"/>
      <c r="IH33" s="70"/>
      <c r="II33" s="70"/>
      <c r="IJ33" s="71"/>
      <c r="IK33" s="69">
        <f>データ!BH7</f>
        <v>75.5</v>
      </c>
      <c r="IL33" s="70"/>
      <c r="IM33" s="70"/>
      <c r="IN33" s="70"/>
      <c r="IO33" s="70"/>
      <c r="IP33" s="70"/>
      <c r="IQ33" s="70"/>
      <c r="IR33" s="70"/>
      <c r="IS33" s="70"/>
      <c r="IT33" s="70"/>
      <c r="IU33" s="70"/>
      <c r="IV33" s="70"/>
      <c r="IW33" s="70"/>
      <c r="IX33" s="70"/>
      <c r="IY33" s="71"/>
      <c r="IZ33" s="69">
        <f>データ!BI7</f>
        <v>74.099999999999994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56.8</v>
      </c>
      <c r="KG33" s="70"/>
      <c r="KH33" s="70"/>
      <c r="KI33" s="70"/>
      <c r="KJ33" s="70"/>
      <c r="KK33" s="70"/>
      <c r="KL33" s="70"/>
      <c r="KM33" s="70"/>
      <c r="KN33" s="70"/>
      <c r="KO33" s="70"/>
      <c r="KP33" s="70"/>
      <c r="KQ33" s="70"/>
      <c r="KR33" s="70"/>
      <c r="KS33" s="70"/>
      <c r="KT33" s="71"/>
      <c r="KU33" s="69">
        <f>データ!BQ7</f>
        <v>52.6</v>
      </c>
      <c r="KV33" s="70"/>
      <c r="KW33" s="70"/>
      <c r="KX33" s="70"/>
      <c r="KY33" s="70"/>
      <c r="KZ33" s="70"/>
      <c r="LA33" s="70"/>
      <c r="LB33" s="70"/>
      <c r="LC33" s="70"/>
      <c r="LD33" s="70"/>
      <c r="LE33" s="70"/>
      <c r="LF33" s="70"/>
      <c r="LG33" s="70"/>
      <c r="LH33" s="70"/>
      <c r="LI33" s="71"/>
      <c r="LJ33" s="69">
        <f>データ!BR7</f>
        <v>74.8</v>
      </c>
      <c r="LK33" s="70"/>
      <c r="LL33" s="70"/>
      <c r="LM33" s="70"/>
      <c r="LN33" s="70"/>
      <c r="LO33" s="70"/>
      <c r="LP33" s="70"/>
      <c r="LQ33" s="70"/>
      <c r="LR33" s="70"/>
      <c r="LS33" s="70"/>
      <c r="LT33" s="70"/>
      <c r="LU33" s="70"/>
      <c r="LV33" s="70"/>
      <c r="LW33" s="70"/>
      <c r="LX33" s="71"/>
      <c r="LY33" s="69">
        <f>データ!BS7</f>
        <v>71.2</v>
      </c>
      <c r="LZ33" s="70"/>
      <c r="MA33" s="70"/>
      <c r="MB33" s="70"/>
      <c r="MC33" s="70"/>
      <c r="MD33" s="70"/>
      <c r="ME33" s="70"/>
      <c r="MF33" s="70"/>
      <c r="MG33" s="70"/>
      <c r="MH33" s="70"/>
      <c r="MI33" s="70"/>
      <c r="MJ33" s="70"/>
      <c r="MK33" s="70"/>
      <c r="ML33" s="70"/>
      <c r="MM33" s="71"/>
      <c r="MN33" s="69">
        <f>データ!BT7</f>
        <v>68.900000000000006</v>
      </c>
      <c r="MO33" s="70"/>
      <c r="MP33" s="70"/>
      <c r="MQ33" s="70"/>
      <c r="MR33" s="70"/>
      <c r="MS33" s="70"/>
      <c r="MT33" s="70"/>
      <c r="MU33" s="70"/>
      <c r="MV33" s="70"/>
      <c r="MW33" s="70"/>
      <c r="MX33" s="70"/>
      <c r="MY33" s="70"/>
      <c r="MZ33" s="70"/>
      <c r="NA33" s="70"/>
      <c r="NB33" s="7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184</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143" t="s">
        <v>185</v>
      </c>
      <c r="NK54" s="144"/>
      <c r="NL54" s="144"/>
      <c r="NM54" s="144"/>
      <c r="NN54" s="144"/>
      <c r="NO54" s="144"/>
      <c r="NP54" s="144"/>
      <c r="NQ54" s="144"/>
      <c r="NR54" s="144"/>
      <c r="NS54" s="144"/>
      <c r="NT54" s="144"/>
      <c r="NU54" s="144"/>
      <c r="NV54" s="144"/>
      <c r="NW54" s="144"/>
      <c r="NX54" s="145"/>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36905</v>
      </c>
      <c r="Q55" s="67"/>
      <c r="R55" s="67"/>
      <c r="S55" s="67"/>
      <c r="T55" s="67"/>
      <c r="U55" s="67"/>
      <c r="V55" s="67"/>
      <c r="W55" s="67"/>
      <c r="X55" s="67"/>
      <c r="Y55" s="67"/>
      <c r="Z55" s="67"/>
      <c r="AA55" s="67"/>
      <c r="AB55" s="67"/>
      <c r="AC55" s="67"/>
      <c r="AD55" s="68"/>
      <c r="AE55" s="66">
        <f>データ!CB7</f>
        <v>37529</v>
      </c>
      <c r="AF55" s="67"/>
      <c r="AG55" s="67"/>
      <c r="AH55" s="67"/>
      <c r="AI55" s="67"/>
      <c r="AJ55" s="67"/>
      <c r="AK55" s="67"/>
      <c r="AL55" s="67"/>
      <c r="AM55" s="67"/>
      <c r="AN55" s="67"/>
      <c r="AO55" s="67"/>
      <c r="AP55" s="67"/>
      <c r="AQ55" s="67"/>
      <c r="AR55" s="67"/>
      <c r="AS55" s="68"/>
      <c r="AT55" s="66">
        <f>データ!CC7</f>
        <v>41442</v>
      </c>
      <c r="AU55" s="67"/>
      <c r="AV55" s="67"/>
      <c r="AW55" s="67"/>
      <c r="AX55" s="67"/>
      <c r="AY55" s="67"/>
      <c r="AZ55" s="67"/>
      <c r="BA55" s="67"/>
      <c r="BB55" s="67"/>
      <c r="BC55" s="67"/>
      <c r="BD55" s="67"/>
      <c r="BE55" s="67"/>
      <c r="BF55" s="67"/>
      <c r="BG55" s="67"/>
      <c r="BH55" s="68"/>
      <c r="BI55" s="66">
        <f>データ!CD7</f>
        <v>44316</v>
      </c>
      <c r="BJ55" s="67"/>
      <c r="BK55" s="67"/>
      <c r="BL55" s="67"/>
      <c r="BM55" s="67"/>
      <c r="BN55" s="67"/>
      <c r="BO55" s="67"/>
      <c r="BP55" s="67"/>
      <c r="BQ55" s="67"/>
      <c r="BR55" s="67"/>
      <c r="BS55" s="67"/>
      <c r="BT55" s="67"/>
      <c r="BU55" s="67"/>
      <c r="BV55" s="67"/>
      <c r="BW55" s="68"/>
      <c r="BX55" s="66">
        <f>データ!CE7</f>
        <v>46116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8776</v>
      </c>
      <c r="DE55" s="67"/>
      <c r="DF55" s="67"/>
      <c r="DG55" s="67"/>
      <c r="DH55" s="67"/>
      <c r="DI55" s="67"/>
      <c r="DJ55" s="67"/>
      <c r="DK55" s="67"/>
      <c r="DL55" s="67"/>
      <c r="DM55" s="67"/>
      <c r="DN55" s="67"/>
      <c r="DO55" s="67"/>
      <c r="DP55" s="67"/>
      <c r="DQ55" s="67"/>
      <c r="DR55" s="68"/>
      <c r="DS55" s="66">
        <f>データ!CM7</f>
        <v>9214</v>
      </c>
      <c r="DT55" s="67"/>
      <c r="DU55" s="67"/>
      <c r="DV55" s="67"/>
      <c r="DW55" s="67"/>
      <c r="DX55" s="67"/>
      <c r="DY55" s="67"/>
      <c r="DZ55" s="67"/>
      <c r="EA55" s="67"/>
      <c r="EB55" s="67"/>
      <c r="EC55" s="67"/>
      <c r="ED55" s="67"/>
      <c r="EE55" s="67"/>
      <c r="EF55" s="67"/>
      <c r="EG55" s="68"/>
      <c r="EH55" s="66">
        <f>データ!CN7</f>
        <v>8971</v>
      </c>
      <c r="EI55" s="67"/>
      <c r="EJ55" s="67"/>
      <c r="EK55" s="67"/>
      <c r="EL55" s="67"/>
      <c r="EM55" s="67"/>
      <c r="EN55" s="67"/>
      <c r="EO55" s="67"/>
      <c r="EP55" s="67"/>
      <c r="EQ55" s="67"/>
      <c r="ER55" s="67"/>
      <c r="ES55" s="67"/>
      <c r="ET55" s="67"/>
      <c r="EU55" s="67"/>
      <c r="EV55" s="68"/>
      <c r="EW55" s="66">
        <f>データ!CO7</f>
        <v>10558</v>
      </c>
      <c r="EX55" s="67"/>
      <c r="EY55" s="67"/>
      <c r="EZ55" s="67"/>
      <c r="FA55" s="67"/>
      <c r="FB55" s="67"/>
      <c r="FC55" s="67"/>
      <c r="FD55" s="67"/>
      <c r="FE55" s="67"/>
      <c r="FF55" s="67"/>
      <c r="FG55" s="67"/>
      <c r="FH55" s="67"/>
      <c r="FI55" s="67"/>
      <c r="FJ55" s="67"/>
      <c r="FK55" s="68"/>
      <c r="FL55" s="66">
        <f>データ!CP7</f>
        <v>11483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54.2</v>
      </c>
      <c r="GS55" s="70"/>
      <c r="GT55" s="70"/>
      <c r="GU55" s="70"/>
      <c r="GV55" s="70"/>
      <c r="GW55" s="70"/>
      <c r="GX55" s="70"/>
      <c r="GY55" s="70"/>
      <c r="GZ55" s="70"/>
      <c r="HA55" s="70"/>
      <c r="HB55" s="70"/>
      <c r="HC55" s="70"/>
      <c r="HD55" s="70"/>
      <c r="HE55" s="70"/>
      <c r="HF55" s="71"/>
      <c r="HG55" s="69">
        <f>データ!CX7</f>
        <v>54.8</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61.1</v>
      </c>
      <c r="IL55" s="70"/>
      <c r="IM55" s="70"/>
      <c r="IN55" s="70"/>
      <c r="IO55" s="70"/>
      <c r="IP55" s="70"/>
      <c r="IQ55" s="70"/>
      <c r="IR55" s="70"/>
      <c r="IS55" s="70"/>
      <c r="IT55" s="70"/>
      <c r="IU55" s="70"/>
      <c r="IV55" s="70"/>
      <c r="IW55" s="70"/>
      <c r="IX55" s="70"/>
      <c r="IY55" s="71"/>
      <c r="IZ55" s="69">
        <f>データ!DA7</f>
        <v>60.1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16.899999999999999</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16.8</v>
      </c>
      <c r="LK55" s="70"/>
      <c r="LL55" s="70"/>
      <c r="LM55" s="70"/>
      <c r="LN55" s="70"/>
      <c r="LO55" s="70"/>
      <c r="LP55" s="70"/>
      <c r="LQ55" s="70"/>
      <c r="LR55" s="70"/>
      <c r="LS55" s="70"/>
      <c r="LT55" s="70"/>
      <c r="LU55" s="70"/>
      <c r="LV55" s="70"/>
      <c r="LW55" s="70"/>
      <c r="LX55" s="71"/>
      <c r="LY55" s="69">
        <f>データ!DK7</f>
        <v>19.100000000000001</v>
      </c>
      <c r="LZ55" s="70"/>
      <c r="MA55" s="70"/>
      <c r="MB55" s="70"/>
      <c r="MC55" s="70"/>
      <c r="MD55" s="70"/>
      <c r="ME55" s="70"/>
      <c r="MF55" s="70"/>
      <c r="MG55" s="70"/>
      <c r="MH55" s="70"/>
      <c r="MI55" s="70"/>
      <c r="MJ55" s="70"/>
      <c r="MK55" s="70"/>
      <c r="ML55" s="70"/>
      <c r="MM55" s="71"/>
      <c r="MN55" s="69">
        <f>データ!DL7</f>
        <v>20.100000000000001</v>
      </c>
      <c r="MO55" s="70"/>
      <c r="MP55" s="70"/>
      <c r="MQ55" s="70"/>
      <c r="MR55" s="70"/>
      <c r="MS55" s="70"/>
      <c r="MT55" s="70"/>
      <c r="MU55" s="70"/>
      <c r="MV55" s="70"/>
      <c r="MW55" s="70"/>
      <c r="MX55" s="70"/>
      <c r="MY55" s="70"/>
      <c r="MZ55" s="70"/>
      <c r="NA55" s="70"/>
      <c r="NB55" s="7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186</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G79" s="65" t="s">
        <v>58</v>
      </c>
      <c r="H79" s="65"/>
      <c r="I79" s="65"/>
      <c r="J79" s="65"/>
      <c r="K79" s="65"/>
      <c r="L79" s="65"/>
      <c r="M79" s="65"/>
      <c r="N79" s="65"/>
      <c r="O79" s="65"/>
      <c r="P79" s="69">
        <f>データ!DS7</f>
        <v>77.8</v>
      </c>
      <c r="Q79" s="70"/>
      <c r="R79" s="70"/>
      <c r="S79" s="70"/>
      <c r="T79" s="70"/>
      <c r="U79" s="70"/>
      <c r="V79" s="70"/>
      <c r="W79" s="70"/>
      <c r="X79" s="70"/>
      <c r="Y79" s="70"/>
      <c r="Z79" s="70"/>
      <c r="AA79" s="70"/>
      <c r="AB79" s="70"/>
      <c r="AC79" s="70"/>
      <c r="AD79" s="71"/>
      <c r="AE79" s="69">
        <f>データ!DT7</f>
        <v>85.2</v>
      </c>
      <c r="AF79" s="70"/>
      <c r="AG79" s="70"/>
      <c r="AH79" s="70"/>
      <c r="AI79" s="70"/>
      <c r="AJ79" s="70"/>
      <c r="AK79" s="70"/>
      <c r="AL79" s="70"/>
      <c r="AM79" s="70"/>
      <c r="AN79" s="70"/>
      <c r="AO79" s="70"/>
      <c r="AP79" s="70"/>
      <c r="AQ79" s="70"/>
      <c r="AR79" s="70"/>
      <c r="AS79" s="71"/>
      <c r="AT79" s="69">
        <f>データ!DU7</f>
        <v>95.3</v>
      </c>
      <c r="AU79" s="70"/>
      <c r="AV79" s="70"/>
      <c r="AW79" s="70"/>
      <c r="AX79" s="70"/>
      <c r="AY79" s="70"/>
      <c r="AZ79" s="70"/>
      <c r="BA79" s="70"/>
      <c r="BB79" s="70"/>
      <c r="BC79" s="70"/>
      <c r="BD79" s="70"/>
      <c r="BE79" s="70"/>
      <c r="BF79" s="70"/>
      <c r="BG79" s="70"/>
      <c r="BH79" s="71"/>
      <c r="BI79" s="69">
        <f>データ!DV7</f>
        <v>77.099999999999994</v>
      </c>
      <c r="BJ79" s="70"/>
      <c r="BK79" s="70"/>
      <c r="BL79" s="70"/>
      <c r="BM79" s="70"/>
      <c r="BN79" s="70"/>
      <c r="BO79" s="70"/>
      <c r="BP79" s="70"/>
      <c r="BQ79" s="70"/>
      <c r="BR79" s="70"/>
      <c r="BS79" s="70"/>
      <c r="BT79" s="70"/>
      <c r="BU79" s="70"/>
      <c r="BV79" s="70"/>
      <c r="BW79" s="71"/>
      <c r="BX79" s="69">
        <f>データ!DW7</f>
        <v>79.5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78.7</v>
      </c>
      <c r="DH79" s="70"/>
      <c r="DI79" s="70"/>
      <c r="DJ79" s="70"/>
      <c r="DK79" s="70"/>
      <c r="DL79" s="70"/>
      <c r="DM79" s="70"/>
      <c r="DN79" s="70"/>
      <c r="DO79" s="70"/>
      <c r="DP79" s="70"/>
      <c r="DQ79" s="70"/>
      <c r="DR79" s="70"/>
      <c r="DS79" s="70"/>
      <c r="DT79" s="70"/>
      <c r="DU79" s="71"/>
      <c r="DV79" s="69">
        <f>データ!EE7</f>
        <v>73.099999999999994</v>
      </c>
      <c r="DW79" s="70"/>
      <c r="DX79" s="70"/>
      <c r="DY79" s="70"/>
      <c r="DZ79" s="70"/>
      <c r="EA79" s="70"/>
      <c r="EB79" s="70"/>
      <c r="EC79" s="70"/>
      <c r="ED79" s="70"/>
      <c r="EE79" s="70"/>
      <c r="EF79" s="70"/>
      <c r="EG79" s="70"/>
      <c r="EH79" s="70"/>
      <c r="EI79" s="70"/>
      <c r="EJ79" s="71"/>
      <c r="EK79" s="69">
        <f>データ!EF7</f>
        <v>15.1</v>
      </c>
      <c r="EL79" s="70"/>
      <c r="EM79" s="70"/>
      <c r="EN79" s="70"/>
      <c r="EO79" s="70"/>
      <c r="EP79" s="70"/>
      <c r="EQ79" s="70"/>
      <c r="ER79" s="70"/>
      <c r="ES79" s="70"/>
      <c r="ET79" s="70"/>
      <c r="EU79" s="70"/>
      <c r="EV79" s="70"/>
      <c r="EW79" s="70"/>
      <c r="EX79" s="70"/>
      <c r="EY79" s="71"/>
      <c r="EZ79" s="69">
        <f>データ!EG7</f>
        <v>18.399999999999999</v>
      </c>
      <c r="FA79" s="70"/>
      <c r="FB79" s="70"/>
      <c r="FC79" s="70"/>
      <c r="FD79" s="70"/>
      <c r="FE79" s="70"/>
      <c r="FF79" s="70"/>
      <c r="FG79" s="70"/>
      <c r="FH79" s="70"/>
      <c r="FI79" s="70"/>
      <c r="FJ79" s="70"/>
      <c r="FK79" s="70"/>
      <c r="FL79" s="70"/>
      <c r="FM79" s="70"/>
      <c r="FN79" s="71"/>
      <c r="FO79" s="69">
        <f>データ!EH7</f>
        <v>23.5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v>
      </c>
      <c r="GU79" s="70"/>
      <c r="GV79" s="70"/>
      <c r="GW79" s="70"/>
      <c r="GX79" s="70"/>
      <c r="GY79" s="70"/>
      <c r="GZ79" s="70"/>
      <c r="HA79" s="70"/>
      <c r="HB79" s="70"/>
      <c r="HC79" s="70"/>
      <c r="HD79" s="70"/>
      <c r="HE79" s="70"/>
      <c r="HF79" s="70"/>
      <c r="HG79" s="70"/>
      <c r="HH79" s="71"/>
      <c r="HI79" s="69">
        <f>データ!EP7</f>
        <v>69.3</v>
      </c>
      <c r="HJ79" s="70"/>
      <c r="HK79" s="70"/>
      <c r="HL79" s="70"/>
      <c r="HM79" s="70"/>
      <c r="HN79" s="70"/>
      <c r="HO79" s="70"/>
      <c r="HP79" s="70"/>
      <c r="HQ79" s="70"/>
      <c r="HR79" s="70"/>
      <c r="HS79" s="70"/>
      <c r="HT79" s="70"/>
      <c r="HU79" s="70"/>
      <c r="HV79" s="70"/>
      <c r="HW79" s="71"/>
      <c r="HX79" s="69">
        <f>データ!EQ7</f>
        <v>54.3</v>
      </c>
      <c r="HY79" s="70"/>
      <c r="HZ79" s="70"/>
      <c r="IA79" s="70"/>
      <c r="IB79" s="70"/>
      <c r="IC79" s="70"/>
      <c r="ID79" s="70"/>
      <c r="IE79" s="70"/>
      <c r="IF79" s="70"/>
      <c r="IG79" s="70"/>
      <c r="IH79" s="70"/>
      <c r="II79" s="70"/>
      <c r="IJ79" s="70"/>
      <c r="IK79" s="70"/>
      <c r="IL79" s="71"/>
      <c r="IM79" s="69">
        <f>データ!ER7</f>
        <v>60.4</v>
      </c>
      <c r="IN79" s="70"/>
      <c r="IO79" s="70"/>
      <c r="IP79" s="70"/>
      <c r="IQ79" s="70"/>
      <c r="IR79" s="70"/>
      <c r="IS79" s="70"/>
      <c r="IT79" s="70"/>
      <c r="IU79" s="70"/>
      <c r="IV79" s="70"/>
      <c r="IW79" s="70"/>
      <c r="IX79" s="70"/>
      <c r="IY79" s="70"/>
      <c r="IZ79" s="70"/>
      <c r="JA79" s="71"/>
      <c r="JB79" s="69">
        <f>データ!ES7</f>
        <v>67.2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25072941</v>
      </c>
      <c r="KH79" s="67"/>
      <c r="KI79" s="67"/>
      <c r="KJ79" s="67"/>
      <c r="KK79" s="67"/>
      <c r="KL79" s="67"/>
      <c r="KM79" s="67"/>
      <c r="KN79" s="67"/>
      <c r="KO79" s="67"/>
      <c r="KP79" s="67"/>
      <c r="KQ79" s="67"/>
      <c r="KR79" s="67"/>
      <c r="KS79" s="67"/>
      <c r="KT79" s="67"/>
      <c r="KU79" s="68"/>
      <c r="KV79" s="66">
        <f>データ!FA7</f>
        <v>27563732</v>
      </c>
      <c r="KW79" s="67"/>
      <c r="KX79" s="67"/>
      <c r="KY79" s="67"/>
      <c r="KZ79" s="67"/>
      <c r="LA79" s="67"/>
      <c r="LB79" s="67"/>
      <c r="LC79" s="67"/>
      <c r="LD79" s="67"/>
      <c r="LE79" s="67"/>
      <c r="LF79" s="67"/>
      <c r="LG79" s="67"/>
      <c r="LH79" s="67"/>
      <c r="LI79" s="67"/>
      <c r="LJ79" s="68"/>
      <c r="LK79" s="66">
        <f>データ!FB7</f>
        <v>57783410</v>
      </c>
      <c r="LL79" s="67"/>
      <c r="LM79" s="67"/>
      <c r="LN79" s="67"/>
      <c r="LO79" s="67"/>
      <c r="LP79" s="67"/>
      <c r="LQ79" s="67"/>
      <c r="LR79" s="67"/>
      <c r="LS79" s="67"/>
      <c r="LT79" s="67"/>
      <c r="LU79" s="67"/>
      <c r="LV79" s="67"/>
      <c r="LW79" s="67"/>
      <c r="LX79" s="67"/>
      <c r="LY79" s="68"/>
      <c r="LZ79" s="66">
        <f>データ!FC7</f>
        <v>62690581</v>
      </c>
      <c r="MA79" s="67"/>
      <c r="MB79" s="67"/>
      <c r="MC79" s="67"/>
      <c r="MD79" s="67"/>
      <c r="ME79" s="67"/>
      <c r="MF79" s="67"/>
      <c r="MG79" s="67"/>
      <c r="MH79" s="67"/>
      <c r="MI79" s="67"/>
      <c r="MJ79" s="67"/>
      <c r="MK79" s="67"/>
      <c r="ML79" s="67"/>
      <c r="MM79" s="67"/>
      <c r="MN79" s="68"/>
      <c r="MO79" s="66">
        <f>データ!FD7</f>
        <v>63051755</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HNN0Jg7IMc741P5moGhI0v6w4094jidMYb0mMtJxxqBCUiFJ7eomn8Fbb1fKeDsQGD5K/biiAGm6HwJPH871w==" saltValue="tVHVBaJIsnVxXjvYLNEm6A==" spinCount="100000" sheet="1" objects="1" scenarios="1" formatCells="0" formatColumns="0" formatRows="0"/>
  <mergeCells count="286">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7" t="s">
        <v>110</v>
      </c>
      <c r="AJ4" s="138"/>
      <c r="AK4" s="138"/>
      <c r="AL4" s="138"/>
      <c r="AM4" s="138"/>
      <c r="AN4" s="138"/>
      <c r="AO4" s="138"/>
      <c r="AP4" s="138"/>
      <c r="AQ4" s="138"/>
      <c r="AR4" s="138"/>
      <c r="AS4" s="139"/>
      <c r="AT4" s="136" t="s">
        <v>111</v>
      </c>
      <c r="AU4" s="135"/>
      <c r="AV4" s="135"/>
      <c r="AW4" s="135"/>
      <c r="AX4" s="135"/>
      <c r="AY4" s="135"/>
      <c r="AZ4" s="135"/>
      <c r="BA4" s="135"/>
      <c r="BB4" s="135"/>
      <c r="BC4" s="135"/>
      <c r="BD4" s="135"/>
      <c r="BE4" s="136" t="s">
        <v>112</v>
      </c>
      <c r="BF4" s="135"/>
      <c r="BG4" s="135"/>
      <c r="BH4" s="135"/>
      <c r="BI4" s="135"/>
      <c r="BJ4" s="135"/>
      <c r="BK4" s="135"/>
      <c r="BL4" s="135"/>
      <c r="BM4" s="135"/>
      <c r="BN4" s="135"/>
      <c r="BO4" s="135"/>
      <c r="BP4" s="137" t="s">
        <v>113</v>
      </c>
      <c r="BQ4" s="138"/>
      <c r="BR4" s="138"/>
      <c r="BS4" s="138"/>
      <c r="BT4" s="138"/>
      <c r="BU4" s="138"/>
      <c r="BV4" s="138"/>
      <c r="BW4" s="138"/>
      <c r="BX4" s="138"/>
      <c r="BY4" s="138"/>
      <c r="BZ4" s="139"/>
      <c r="CA4" s="135" t="s">
        <v>114</v>
      </c>
      <c r="CB4" s="135"/>
      <c r="CC4" s="135"/>
      <c r="CD4" s="135"/>
      <c r="CE4" s="135"/>
      <c r="CF4" s="135"/>
      <c r="CG4" s="135"/>
      <c r="CH4" s="135"/>
      <c r="CI4" s="135"/>
      <c r="CJ4" s="135"/>
      <c r="CK4" s="135"/>
      <c r="CL4" s="136" t="s">
        <v>115</v>
      </c>
      <c r="CM4" s="135"/>
      <c r="CN4" s="135"/>
      <c r="CO4" s="135"/>
      <c r="CP4" s="135"/>
      <c r="CQ4" s="135"/>
      <c r="CR4" s="135"/>
      <c r="CS4" s="135"/>
      <c r="CT4" s="135"/>
      <c r="CU4" s="135"/>
      <c r="CV4" s="135"/>
      <c r="CW4" s="135" t="s">
        <v>116</v>
      </c>
      <c r="CX4" s="135"/>
      <c r="CY4" s="135"/>
      <c r="CZ4" s="135"/>
      <c r="DA4" s="135"/>
      <c r="DB4" s="135"/>
      <c r="DC4" s="135"/>
      <c r="DD4" s="135"/>
      <c r="DE4" s="135"/>
      <c r="DF4" s="135"/>
      <c r="DG4" s="135"/>
      <c r="DH4" s="135" t="s">
        <v>117</v>
      </c>
      <c r="DI4" s="135"/>
      <c r="DJ4" s="135"/>
      <c r="DK4" s="135"/>
      <c r="DL4" s="135"/>
      <c r="DM4" s="135"/>
      <c r="DN4" s="135"/>
      <c r="DO4" s="135"/>
      <c r="DP4" s="135"/>
      <c r="DQ4" s="135"/>
      <c r="DR4" s="135"/>
      <c r="DS4" s="136" t="s">
        <v>118</v>
      </c>
      <c r="DT4" s="135"/>
      <c r="DU4" s="135"/>
      <c r="DV4" s="135"/>
      <c r="DW4" s="135"/>
      <c r="DX4" s="135"/>
      <c r="DY4" s="135"/>
      <c r="DZ4" s="135"/>
      <c r="EA4" s="135"/>
      <c r="EB4" s="135"/>
      <c r="EC4" s="135"/>
      <c r="ED4" s="137" t="s">
        <v>119</v>
      </c>
      <c r="EE4" s="138"/>
      <c r="EF4" s="138"/>
      <c r="EG4" s="138"/>
      <c r="EH4" s="138"/>
      <c r="EI4" s="138"/>
      <c r="EJ4" s="138"/>
      <c r="EK4" s="138"/>
      <c r="EL4" s="138"/>
      <c r="EM4" s="138"/>
      <c r="EN4" s="139"/>
      <c r="EO4" s="135" t="s">
        <v>120</v>
      </c>
      <c r="EP4" s="135"/>
      <c r="EQ4" s="135"/>
      <c r="ER4" s="135"/>
      <c r="ES4" s="135"/>
      <c r="ET4" s="135"/>
      <c r="EU4" s="135"/>
      <c r="EV4" s="135"/>
      <c r="EW4" s="135"/>
      <c r="EX4" s="135"/>
      <c r="EY4" s="135"/>
      <c r="EZ4" s="135" t="s">
        <v>121</v>
      </c>
      <c r="FA4" s="135"/>
      <c r="FB4" s="135"/>
      <c r="FC4" s="135"/>
      <c r="FD4" s="135"/>
      <c r="FE4" s="135"/>
      <c r="FF4" s="135"/>
      <c r="FG4" s="135"/>
      <c r="FH4" s="135"/>
      <c r="FI4" s="135"/>
      <c r="FJ4" s="135"/>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157</v>
      </c>
      <c r="BG5" s="49" t="s">
        <v>148</v>
      </c>
      <c r="BH5" s="49" t="s">
        <v>149</v>
      </c>
      <c r="BI5" s="49" t="s">
        <v>150</v>
      </c>
      <c r="BJ5" s="49" t="s">
        <v>151</v>
      </c>
      <c r="BK5" s="49" t="s">
        <v>152</v>
      </c>
      <c r="BL5" s="49" t="s">
        <v>153</v>
      </c>
      <c r="BM5" s="49" t="s">
        <v>154</v>
      </c>
      <c r="BN5" s="49" t="s">
        <v>155</v>
      </c>
      <c r="BO5" s="49" t="s">
        <v>156</v>
      </c>
      <c r="BP5" s="49" t="s">
        <v>146</v>
      </c>
      <c r="BQ5" s="49" t="s">
        <v>147</v>
      </c>
      <c r="BR5" s="49" t="s">
        <v>158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159</v>
      </c>
      <c r="CX5" s="49" t="s">
        <v>157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158</v>
      </c>
      <c r="DV5" s="49" t="s">
        <v>160</v>
      </c>
      <c r="DW5" s="49" t="s">
        <v>150</v>
      </c>
      <c r="DX5" s="49" t="s">
        <v>151</v>
      </c>
      <c r="DY5" s="49" t="s">
        <v>152</v>
      </c>
      <c r="DZ5" s="49" t="s">
        <v>153</v>
      </c>
      <c r="EA5" s="49" t="s">
        <v>154</v>
      </c>
      <c r="EB5" s="49" t="s">
        <v>155</v>
      </c>
      <c r="EC5" s="49" t="s">
        <v>156</v>
      </c>
      <c r="ED5" s="49" t="s">
        <v>146</v>
      </c>
      <c r="EE5" s="49" t="s">
        <v>157</v>
      </c>
      <c r="EF5" s="49" t="s">
        <v>148</v>
      </c>
      <c r="EG5" s="49" t="s">
        <v>149</v>
      </c>
      <c r="EH5" s="49" t="s">
        <v>150</v>
      </c>
      <c r="EI5" s="49" t="s">
        <v>151</v>
      </c>
      <c r="EJ5" s="49" t="s">
        <v>152</v>
      </c>
      <c r="EK5" s="49" t="s">
        <v>153</v>
      </c>
      <c r="EL5" s="49" t="s">
        <v>154</v>
      </c>
      <c r="EM5" s="49" t="s">
        <v>155</v>
      </c>
      <c r="EN5" s="49" t="s">
        <v>156</v>
      </c>
      <c r="EO5" s="49" t="s">
        <v>146</v>
      </c>
      <c r="EP5" s="49" t="s">
        <v>147</v>
      </c>
      <c r="EQ5" s="49" t="s">
        <v>158</v>
      </c>
      <c r="ER5" s="49" t="s">
        <v>160</v>
      </c>
      <c r="ES5" s="49" t="s">
        <v>150</v>
      </c>
      <c r="ET5" s="49" t="s">
        <v>151</v>
      </c>
      <c r="EU5" s="49" t="s">
        <v>152</v>
      </c>
      <c r="EV5" s="49" t="s">
        <v>153</v>
      </c>
      <c r="EW5" s="49" t="s">
        <v>154</v>
      </c>
      <c r="EX5" s="49" t="s">
        <v>155</v>
      </c>
      <c r="EY5" s="49" t="s">
        <v>161</v>
      </c>
      <c r="EZ5" s="49" t="s">
        <v>159</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162</v>
      </c>
      <c r="B6" s="50">
        <f>B8</f>
        <v>2022</v>
      </c>
      <c r="C6" s="50">
        <f t="shared" ref="C6:M6" si="2">C8</f>
        <v>322059</v>
      </c>
      <c r="D6" s="50">
        <f t="shared" si="2"/>
        <v>46</v>
      </c>
      <c r="E6" s="50">
        <f t="shared" si="2"/>
        <v>6</v>
      </c>
      <c r="F6" s="50">
        <f t="shared" si="2"/>
        <v>0</v>
      </c>
      <c r="G6" s="50">
        <f t="shared" si="2"/>
        <v>1</v>
      </c>
      <c r="H6" s="132" t="str">
        <f>IF(H8&lt;&gt;I8,H8,"")&amp;IF(I8&lt;&gt;J8,I8,"")&amp;"　"&amp;J8</f>
        <v>島根県大田市　市立病院</v>
      </c>
      <c r="I6" s="133"/>
      <c r="J6" s="13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18</v>
      </c>
      <c r="R6" s="50" t="str">
        <f t="shared" si="3"/>
        <v>対象</v>
      </c>
      <c r="S6" s="50" t="str">
        <f t="shared" si="3"/>
        <v>ド 透 未 訓</v>
      </c>
      <c r="T6" s="50" t="str">
        <f t="shared" si="3"/>
        <v>救 臨 感 へ 災</v>
      </c>
      <c r="U6" s="51">
        <f>U8</f>
        <v>32773</v>
      </c>
      <c r="V6" s="51">
        <f>V8</f>
        <v>19219</v>
      </c>
      <c r="W6" s="50" t="str">
        <f>W8</f>
        <v>-</v>
      </c>
      <c r="X6" s="50" t="str">
        <f t="shared" ref="X6" si="4">X8</f>
        <v>第１種該当</v>
      </c>
      <c r="Y6" s="50" t="str">
        <f t="shared" si="3"/>
        <v>７：１</v>
      </c>
      <c r="Z6" s="51">
        <f t="shared" si="3"/>
        <v>180</v>
      </c>
      <c r="AA6" s="51">
        <f t="shared" si="3"/>
        <v>45</v>
      </c>
      <c r="AB6" s="51" t="str">
        <f t="shared" si="3"/>
        <v>-</v>
      </c>
      <c r="AC6" s="51" t="str">
        <f t="shared" si="3"/>
        <v>-</v>
      </c>
      <c r="AD6" s="51">
        <f t="shared" si="3"/>
        <v>4</v>
      </c>
      <c r="AE6" s="51">
        <f t="shared" si="3"/>
        <v>229</v>
      </c>
      <c r="AF6" s="51">
        <f t="shared" si="3"/>
        <v>178</v>
      </c>
      <c r="AG6" s="51">
        <f t="shared" si="3"/>
        <v>45</v>
      </c>
      <c r="AH6" s="51">
        <f t="shared" si="3"/>
        <v>223</v>
      </c>
      <c r="AI6" s="52">
        <f>IF(AI8="-",NA(),AI8)</f>
        <v>95.5</v>
      </c>
      <c r="AJ6" s="52">
        <f t="shared" ref="AJ6:AR6" si="5">IF(AJ8="-",NA(),AJ8)</f>
        <v>94.6</v>
      </c>
      <c r="AK6" s="52">
        <f t="shared" si="5"/>
        <v>95.2</v>
      </c>
      <c r="AL6" s="52">
        <f t="shared" si="5"/>
        <v>102.1</v>
      </c>
      <c r="AM6" s="52">
        <f t="shared" si="5"/>
        <v>96.6</v>
      </c>
      <c r="AN6" s="52">
        <f t="shared" si="5"/>
        <v>97.8</v>
      </c>
      <c r="AO6" s="52">
        <f t="shared" si="5"/>
        <v>97</v>
      </c>
      <c r="AP6" s="52">
        <f t="shared" si="5"/>
        <v>101.8</v>
      </c>
      <c r="AQ6" s="52">
        <f t="shared" si="5"/>
        <v>106.2</v>
      </c>
      <c r="AR6" s="52">
        <f t="shared" si="5"/>
        <v>103.5</v>
      </c>
      <c r="AS6" s="52" t="str">
        <f>IF(AS8="-","【-】","【"&amp;SUBSTITUTE(TEXT(AS8,"#,##0.0"),"-","△")&amp;"】")</f>
        <v>【103.5】</v>
      </c>
      <c r="AT6" s="52">
        <f>IF(AT8="-",NA(),AT8)</f>
        <v>89.3</v>
      </c>
      <c r="AU6" s="52">
        <f t="shared" ref="AU6:BC6" si="6">IF(AU8="-",NA(),AU8)</f>
        <v>89.3</v>
      </c>
      <c r="AV6" s="52">
        <f t="shared" si="6"/>
        <v>86.4</v>
      </c>
      <c r="AW6" s="52">
        <f t="shared" si="6"/>
        <v>80.8</v>
      </c>
      <c r="AX6" s="52">
        <f t="shared" si="6"/>
        <v>79.400000000000006</v>
      </c>
      <c r="AY6" s="52">
        <f t="shared" si="6"/>
        <v>89.7</v>
      </c>
      <c r="AZ6" s="52">
        <f t="shared" si="6"/>
        <v>89.3</v>
      </c>
      <c r="BA6" s="52">
        <f t="shared" si="6"/>
        <v>80.7</v>
      </c>
      <c r="BB6" s="52">
        <f t="shared" si="6"/>
        <v>82.3</v>
      </c>
      <c r="BC6" s="52">
        <f t="shared" si="6"/>
        <v>81.5</v>
      </c>
      <c r="BD6" s="52" t="str">
        <f>IF(BD8="-","【-】","【"&amp;SUBSTITUTE(TEXT(BD8,"#,##0.0"),"-","△")&amp;"】")</f>
        <v>【86.4】</v>
      </c>
      <c r="BE6" s="52">
        <f>IF(BE8="-",NA(),BE8)</f>
        <v>82.7</v>
      </c>
      <c r="BF6" s="52">
        <f t="shared" ref="BF6:BN6" si="7">IF(BF8="-",NA(),BF8)</f>
        <v>82.4</v>
      </c>
      <c r="BG6" s="52">
        <f t="shared" si="7"/>
        <v>80.400000000000006</v>
      </c>
      <c r="BH6" s="52">
        <f t="shared" si="7"/>
        <v>75.5</v>
      </c>
      <c r="BI6" s="52">
        <f t="shared" si="7"/>
        <v>74.099999999999994</v>
      </c>
      <c r="BJ6" s="52">
        <f t="shared" si="7"/>
        <v>86.7</v>
      </c>
      <c r="BK6" s="52">
        <f t="shared" si="7"/>
        <v>86.5</v>
      </c>
      <c r="BL6" s="52">
        <f t="shared" si="7"/>
        <v>77.599999999999994</v>
      </c>
      <c r="BM6" s="52">
        <f t="shared" si="7"/>
        <v>79.2</v>
      </c>
      <c r="BN6" s="52">
        <f t="shared" si="7"/>
        <v>78.400000000000006</v>
      </c>
      <c r="BO6" s="52" t="str">
        <f>IF(BO8="-","【-】","【"&amp;SUBSTITUTE(TEXT(BO8,"#,##0.0"),"-","△")&amp;"】")</f>
        <v>【83.7】</v>
      </c>
      <c r="BP6" s="52">
        <f>IF(BP8="-",NA(),BP8)</f>
        <v>56.8</v>
      </c>
      <c r="BQ6" s="52">
        <f t="shared" ref="BQ6:BY6" si="8">IF(BQ8="-",NA(),BQ8)</f>
        <v>52.6</v>
      </c>
      <c r="BR6" s="52">
        <f t="shared" si="8"/>
        <v>74.8</v>
      </c>
      <c r="BS6" s="52">
        <f t="shared" si="8"/>
        <v>71.2</v>
      </c>
      <c r="BT6" s="52">
        <f t="shared" si="8"/>
        <v>68.900000000000006</v>
      </c>
      <c r="BU6" s="52">
        <f t="shared" si="8"/>
        <v>74.099999999999994</v>
      </c>
      <c r="BV6" s="52">
        <f t="shared" si="8"/>
        <v>74.400000000000006</v>
      </c>
      <c r="BW6" s="52">
        <f t="shared" si="8"/>
        <v>64.5</v>
      </c>
      <c r="BX6" s="52">
        <f t="shared" si="8"/>
        <v>63.8</v>
      </c>
      <c r="BY6" s="52">
        <f t="shared" si="8"/>
        <v>63.4</v>
      </c>
      <c r="BZ6" s="52" t="str">
        <f>IF(BZ8="-","【-】","【"&amp;SUBSTITUTE(TEXT(BZ8,"#,##0.0"),"-","△")&amp;"】")</f>
        <v>【66.8】</v>
      </c>
      <c r="CA6" s="53">
        <f>IF(CA8="-",NA(),CA8)</f>
        <v>36905</v>
      </c>
      <c r="CB6" s="53">
        <f t="shared" ref="CB6:CJ6" si="9">IF(CB8="-",NA(),CB8)</f>
        <v>37529</v>
      </c>
      <c r="CC6" s="53">
        <f t="shared" si="9"/>
        <v>41442</v>
      </c>
      <c r="CD6" s="53">
        <f t="shared" si="9"/>
        <v>44316</v>
      </c>
      <c r="CE6" s="53">
        <f t="shared" si="9"/>
        <v>46116</v>
      </c>
      <c r="CF6" s="53">
        <f t="shared" si="9"/>
        <v>52405</v>
      </c>
      <c r="CG6" s="53">
        <f t="shared" si="9"/>
        <v>53523</v>
      </c>
      <c r="CH6" s="53">
        <f t="shared" si="9"/>
        <v>51594</v>
      </c>
      <c r="CI6" s="53">
        <f t="shared" si="9"/>
        <v>53805</v>
      </c>
      <c r="CJ6" s="53">
        <f t="shared" si="9"/>
        <v>56563</v>
      </c>
      <c r="CK6" s="52" t="str">
        <f>IF(CK8="-","【-】","【"&amp;SUBSTITUTE(TEXT(CK8,"#,##0"),"-","△")&amp;"】")</f>
        <v>【61,837】</v>
      </c>
      <c r="CL6" s="53">
        <f>IF(CL8="-",NA(),CL8)</f>
        <v>8776</v>
      </c>
      <c r="CM6" s="53">
        <f t="shared" ref="CM6:CU6" si="10">IF(CM8="-",NA(),CM8)</f>
        <v>9214</v>
      </c>
      <c r="CN6" s="53">
        <f t="shared" si="10"/>
        <v>8971</v>
      </c>
      <c r="CO6" s="53">
        <f t="shared" si="10"/>
        <v>10558</v>
      </c>
      <c r="CP6" s="53">
        <f t="shared" si="10"/>
        <v>11483</v>
      </c>
      <c r="CQ6" s="53">
        <f t="shared" si="10"/>
        <v>14290</v>
      </c>
      <c r="CR6" s="53">
        <f t="shared" si="10"/>
        <v>15111</v>
      </c>
      <c r="CS6" s="53">
        <f t="shared" si="10"/>
        <v>13767</v>
      </c>
      <c r="CT6" s="53">
        <f t="shared" si="10"/>
        <v>14046</v>
      </c>
      <c r="CU6" s="53">
        <f t="shared" si="10"/>
        <v>14550</v>
      </c>
      <c r="CV6" s="52" t="str">
        <f>IF(CV8="-","【-】","【"&amp;SUBSTITUTE(TEXT(CV8,"#,##0"),"-","△")&amp;"】")</f>
        <v>【17,600】</v>
      </c>
      <c r="CW6" s="52">
        <f>IF(CW8="-",NA(),CW8)</f>
        <v>54.2</v>
      </c>
      <c r="CX6" s="52">
        <f t="shared" ref="CX6:DF6" si="11">IF(CX8="-",NA(),CX8)</f>
        <v>54.8</v>
      </c>
      <c r="CY6" s="52">
        <f t="shared" si="11"/>
        <v>64.5</v>
      </c>
      <c r="CZ6" s="52">
        <f t="shared" si="11"/>
        <v>61.1</v>
      </c>
      <c r="DA6" s="52">
        <f t="shared" si="11"/>
        <v>60.1</v>
      </c>
      <c r="DB6" s="52">
        <f t="shared" si="11"/>
        <v>56</v>
      </c>
      <c r="DC6" s="52">
        <f t="shared" si="11"/>
        <v>56.2</v>
      </c>
      <c r="DD6" s="52">
        <f t="shared" si="11"/>
        <v>63.4</v>
      </c>
      <c r="DE6" s="52">
        <f t="shared" si="11"/>
        <v>61.3</v>
      </c>
      <c r="DF6" s="52">
        <f t="shared" si="11"/>
        <v>61.4</v>
      </c>
      <c r="DG6" s="52" t="str">
        <f>IF(DG8="-","【-】","【"&amp;SUBSTITUTE(TEXT(DG8,"#,##0.0"),"-","△")&amp;"】")</f>
        <v>【55.6】</v>
      </c>
      <c r="DH6" s="52">
        <f>IF(DH8="-",NA(),DH8)</f>
        <v>16.899999999999999</v>
      </c>
      <c r="DI6" s="52">
        <f t="shared" ref="DI6:DQ6" si="12">IF(DI8="-",NA(),DI8)</f>
        <v>16.600000000000001</v>
      </c>
      <c r="DJ6" s="52">
        <f t="shared" si="12"/>
        <v>16.8</v>
      </c>
      <c r="DK6" s="52">
        <f t="shared" si="12"/>
        <v>19.100000000000001</v>
      </c>
      <c r="DL6" s="52">
        <f t="shared" si="12"/>
        <v>20.100000000000001</v>
      </c>
      <c r="DM6" s="52">
        <f t="shared" si="12"/>
        <v>23.6</v>
      </c>
      <c r="DN6" s="52">
        <f t="shared" si="12"/>
        <v>24.2</v>
      </c>
      <c r="DO6" s="52">
        <f t="shared" si="12"/>
        <v>20.2</v>
      </c>
      <c r="DP6" s="52">
        <f t="shared" si="12"/>
        <v>20.2</v>
      </c>
      <c r="DQ6" s="52">
        <f t="shared" si="12"/>
        <v>21.1</v>
      </c>
      <c r="DR6" s="52" t="str">
        <f>IF(DR8="-","【-】","【"&amp;SUBSTITUTE(TEXT(DR8,"#,##0.0"),"-","△")&amp;"】")</f>
        <v>【25.1】</v>
      </c>
      <c r="DS6" s="52">
        <f>IF(DS8="-",NA(),DS8)</f>
        <v>77.8</v>
      </c>
      <c r="DT6" s="52">
        <f t="shared" ref="DT6:EB6" si="13">IF(DT8="-",NA(),DT8)</f>
        <v>85.2</v>
      </c>
      <c r="DU6" s="52">
        <f t="shared" si="13"/>
        <v>95.3</v>
      </c>
      <c r="DV6" s="52">
        <f t="shared" si="13"/>
        <v>77.099999999999994</v>
      </c>
      <c r="DW6" s="52">
        <f t="shared" si="13"/>
        <v>79.5</v>
      </c>
      <c r="DX6" s="52">
        <f t="shared" si="13"/>
        <v>75.900000000000006</v>
      </c>
      <c r="DY6" s="52">
        <f t="shared" si="13"/>
        <v>75.099999999999994</v>
      </c>
      <c r="DZ6" s="52">
        <f t="shared" si="13"/>
        <v>91.6</v>
      </c>
      <c r="EA6" s="52">
        <f t="shared" si="13"/>
        <v>100.1</v>
      </c>
      <c r="EB6" s="52">
        <f t="shared" si="13"/>
        <v>94.9</v>
      </c>
      <c r="EC6" s="52" t="str">
        <f>IF(EC8="-","【-】","【"&amp;SUBSTITUTE(TEXT(EC8,"#,##0.0"),"-","△")&amp;"】")</f>
        <v>【63.0】</v>
      </c>
      <c r="ED6" s="52">
        <f>IF(ED8="-",NA(),ED8)</f>
        <v>78.7</v>
      </c>
      <c r="EE6" s="52">
        <f t="shared" ref="EE6:EM6" si="14">IF(EE8="-",NA(),EE8)</f>
        <v>73.099999999999994</v>
      </c>
      <c r="EF6" s="52">
        <f t="shared" si="14"/>
        <v>15.1</v>
      </c>
      <c r="EG6" s="52">
        <f t="shared" si="14"/>
        <v>18.399999999999999</v>
      </c>
      <c r="EH6" s="52">
        <f t="shared" si="14"/>
        <v>23.5</v>
      </c>
      <c r="EI6" s="52">
        <f t="shared" si="14"/>
        <v>51.9</v>
      </c>
      <c r="EJ6" s="52">
        <f t="shared" si="14"/>
        <v>52.9</v>
      </c>
      <c r="EK6" s="52">
        <f t="shared" si="14"/>
        <v>51.4</v>
      </c>
      <c r="EL6" s="52">
        <f t="shared" si="14"/>
        <v>51.9</v>
      </c>
      <c r="EM6" s="52">
        <f t="shared" si="14"/>
        <v>53.8</v>
      </c>
      <c r="EN6" s="52" t="str">
        <f>IF(EN8="-","【-】","【"&amp;SUBSTITUTE(TEXT(EN8,"#,##0.0"),"-","△")&amp;"】")</f>
        <v>【56.4】</v>
      </c>
      <c r="EO6" s="52">
        <f>IF(EO8="-",NA(),EO8)</f>
        <v>80</v>
      </c>
      <c r="EP6" s="52">
        <f t="shared" ref="EP6:EX6" si="15">IF(EP8="-",NA(),EP8)</f>
        <v>69.3</v>
      </c>
      <c r="EQ6" s="52">
        <f t="shared" si="15"/>
        <v>54.3</v>
      </c>
      <c r="ER6" s="52">
        <f t="shared" si="15"/>
        <v>60.4</v>
      </c>
      <c r="ES6" s="52">
        <f t="shared" si="15"/>
        <v>67.2</v>
      </c>
      <c r="ET6" s="52">
        <f t="shared" si="15"/>
        <v>68.2</v>
      </c>
      <c r="EU6" s="52">
        <f t="shared" si="15"/>
        <v>69.400000000000006</v>
      </c>
      <c r="EV6" s="52">
        <f t="shared" si="15"/>
        <v>71.900000000000006</v>
      </c>
      <c r="EW6" s="52">
        <f t="shared" si="15"/>
        <v>71.2</v>
      </c>
      <c r="EX6" s="52">
        <f t="shared" si="15"/>
        <v>71.8</v>
      </c>
      <c r="EY6" s="52" t="str">
        <f>IF(EY8="-","【-】","【"&amp;SUBSTITUTE(TEXT(EY8,"#,##0.0"),"-","△")&amp;"】")</f>
        <v>【70.7】</v>
      </c>
      <c r="EZ6" s="53">
        <f>IF(EZ8="-",NA(),EZ8)</f>
        <v>25072941</v>
      </c>
      <c r="FA6" s="53">
        <f t="shared" ref="FA6:FI6" si="16">IF(FA8="-",NA(),FA8)</f>
        <v>27563732</v>
      </c>
      <c r="FB6" s="53">
        <f t="shared" si="16"/>
        <v>57783410</v>
      </c>
      <c r="FC6" s="53">
        <f t="shared" si="16"/>
        <v>62690581</v>
      </c>
      <c r="FD6" s="53">
        <f t="shared" si="16"/>
        <v>63051755</v>
      </c>
      <c r="FE6" s="53">
        <f t="shared" si="16"/>
        <v>48918364</v>
      </c>
      <c r="FF6" s="53">
        <f t="shared" si="16"/>
        <v>49696718</v>
      </c>
      <c r="FG6" s="53">
        <f t="shared" si="16"/>
        <v>45896030</v>
      </c>
      <c r="FH6" s="53">
        <f t="shared" si="16"/>
        <v>47415042</v>
      </c>
      <c r="FI6" s="53">
        <f t="shared" si="16"/>
        <v>47985814</v>
      </c>
      <c r="FJ6" s="53" t="str">
        <f>IF(FJ8="-","【-】","【"&amp;SUBSTITUTE(TEXT(FJ8,"#,##0"),"-","△")&amp;"】")</f>
        <v>【49,963,977】</v>
      </c>
    </row>
    <row r="7" spans="1:166" s="54" customFormat="1" x14ac:dyDescent="0.2">
      <c r="A7" s="35" t="s">
        <v>163</v>
      </c>
      <c r="B7" s="50">
        <f t="shared" ref="B7:AH7" si="17">B8</f>
        <v>2022</v>
      </c>
      <c r="C7" s="50">
        <f t="shared" si="17"/>
        <v>322059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18</v>
      </c>
      <c r="R7" s="50" t="str">
        <f t="shared" si="17"/>
        <v>対象</v>
      </c>
      <c r="S7" s="50" t="str">
        <f t="shared" si="17"/>
        <v>ド 透 未 訓</v>
      </c>
      <c r="T7" s="50" t="str">
        <f t="shared" si="17"/>
        <v>救 臨 感 へ 災</v>
      </c>
      <c r="U7" s="51">
        <f>U8</f>
        <v>32773</v>
      </c>
      <c r="V7" s="51">
        <f>V8</f>
        <v>19219</v>
      </c>
      <c r="W7" s="50" t="str">
        <f>W8</f>
        <v>-</v>
      </c>
      <c r="X7" s="50" t="str">
        <f t="shared" si="17"/>
        <v>第１種該当</v>
      </c>
      <c r="Y7" s="50" t="str">
        <f t="shared" si="17"/>
        <v>７：１</v>
      </c>
      <c r="Z7" s="51">
        <f t="shared" si="17"/>
        <v>180</v>
      </c>
      <c r="AA7" s="51">
        <f t="shared" si="17"/>
        <v>45</v>
      </c>
      <c r="AB7" s="51" t="str">
        <f t="shared" si="17"/>
        <v>-</v>
      </c>
      <c r="AC7" s="51" t="str">
        <f t="shared" si="17"/>
        <v>-</v>
      </c>
      <c r="AD7" s="51">
        <f t="shared" si="17"/>
        <v>4</v>
      </c>
      <c r="AE7" s="51">
        <f t="shared" si="17"/>
        <v>229</v>
      </c>
      <c r="AF7" s="51">
        <f t="shared" si="17"/>
        <v>178</v>
      </c>
      <c r="AG7" s="51">
        <f t="shared" si="17"/>
        <v>45</v>
      </c>
      <c r="AH7" s="51">
        <f t="shared" si="17"/>
        <v>223</v>
      </c>
      <c r="AI7" s="52">
        <f>AI8</f>
        <v>95.5</v>
      </c>
      <c r="AJ7" s="52">
        <f t="shared" ref="AJ7:AR7" si="18">AJ8</f>
        <v>94.6</v>
      </c>
      <c r="AK7" s="52">
        <f t="shared" si="18"/>
        <v>95.2</v>
      </c>
      <c r="AL7" s="52">
        <f t="shared" si="18"/>
        <v>102.1</v>
      </c>
      <c r="AM7" s="52">
        <f t="shared" si="18"/>
        <v>96.6</v>
      </c>
      <c r="AN7" s="52">
        <f t="shared" si="18"/>
        <v>97.8</v>
      </c>
      <c r="AO7" s="52">
        <f t="shared" si="18"/>
        <v>97</v>
      </c>
      <c r="AP7" s="52">
        <f t="shared" si="18"/>
        <v>101.8</v>
      </c>
      <c r="AQ7" s="52">
        <f t="shared" si="18"/>
        <v>106.2</v>
      </c>
      <c r="AR7" s="52">
        <f t="shared" si="18"/>
        <v>103.5</v>
      </c>
      <c r="AS7" s="52"/>
      <c r="AT7" s="52">
        <f>AT8</f>
        <v>89.3</v>
      </c>
      <c r="AU7" s="52">
        <f t="shared" ref="AU7:BC7" si="19">AU8</f>
        <v>89.3</v>
      </c>
      <c r="AV7" s="52">
        <f t="shared" si="19"/>
        <v>86.4</v>
      </c>
      <c r="AW7" s="52">
        <f t="shared" si="19"/>
        <v>80.8</v>
      </c>
      <c r="AX7" s="52">
        <f t="shared" si="19"/>
        <v>79.400000000000006</v>
      </c>
      <c r="AY7" s="52">
        <f t="shared" si="19"/>
        <v>89.7</v>
      </c>
      <c r="AZ7" s="52">
        <f t="shared" si="19"/>
        <v>89.3</v>
      </c>
      <c r="BA7" s="52">
        <f t="shared" si="19"/>
        <v>80.7</v>
      </c>
      <c r="BB7" s="52">
        <f t="shared" si="19"/>
        <v>82.3</v>
      </c>
      <c r="BC7" s="52">
        <f t="shared" si="19"/>
        <v>81.5</v>
      </c>
      <c r="BD7" s="52"/>
      <c r="BE7" s="52">
        <f>BE8</f>
        <v>82.7</v>
      </c>
      <c r="BF7" s="52">
        <f t="shared" ref="BF7:BN7" si="20">BF8</f>
        <v>82.4</v>
      </c>
      <c r="BG7" s="52">
        <f t="shared" si="20"/>
        <v>80.400000000000006</v>
      </c>
      <c r="BH7" s="52">
        <f t="shared" si="20"/>
        <v>75.5</v>
      </c>
      <c r="BI7" s="52">
        <f t="shared" si="20"/>
        <v>74.099999999999994</v>
      </c>
      <c r="BJ7" s="52">
        <f t="shared" si="20"/>
        <v>86.7</v>
      </c>
      <c r="BK7" s="52">
        <f t="shared" si="20"/>
        <v>86.5</v>
      </c>
      <c r="BL7" s="52">
        <f t="shared" si="20"/>
        <v>77.599999999999994</v>
      </c>
      <c r="BM7" s="52">
        <f t="shared" si="20"/>
        <v>79.2</v>
      </c>
      <c r="BN7" s="52">
        <f t="shared" si="20"/>
        <v>78.400000000000006</v>
      </c>
      <c r="BO7" s="52"/>
      <c r="BP7" s="52">
        <f>BP8</f>
        <v>56.8</v>
      </c>
      <c r="BQ7" s="52">
        <f t="shared" ref="BQ7:BY7" si="21">BQ8</f>
        <v>52.6</v>
      </c>
      <c r="BR7" s="52">
        <f t="shared" si="21"/>
        <v>74.8</v>
      </c>
      <c r="BS7" s="52">
        <f t="shared" si="21"/>
        <v>71.2</v>
      </c>
      <c r="BT7" s="52">
        <f t="shared" si="21"/>
        <v>68.900000000000006</v>
      </c>
      <c r="BU7" s="52">
        <f t="shared" si="21"/>
        <v>74.099999999999994</v>
      </c>
      <c r="BV7" s="52">
        <f t="shared" si="21"/>
        <v>74.400000000000006</v>
      </c>
      <c r="BW7" s="52">
        <f t="shared" si="21"/>
        <v>64.5</v>
      </c>
      <c r="BX7" s="52">
        <f t="shared" si="21"/>
        <v>63.8</v>
      </c>
      <c r="BY7" s="52">
        <f t="shared" si="21"/>
        <v>63.4</v>
      </c>
      <c r="BZ7" s="52"/>
      <c r="CA7" s="53">
        <f>CA8</f>
        <v>36905</v>
      </c>
      <c r="CB7" s="53">
        <f t="shared" ref="CB7:CJ7" si="22">CB8</f>
        <v>37529</v>
      </c>
      <c r="CC7" s="53">
        <f t="shared" si="22"/>
        <v>41442</v>
      </c>
      <c r="CD7" s="53">
        <f t="shared" si="22"/>
        <v>44316</v>
      </c>
      <c r="CE7" s="53">
        <f t="shared" si="22"/>
        <v>46116</v>
      </c>
      <c r="CF7" s="53">
        <f t="shared" si="22"/>
        <v>52405</v>
      </c>
      <c r="CG7" s="53">
        <f t="shared" si="22"/>
        <v>53523</v>
      </c>
      <c r="CH7" s="53">
        <f t="shared" si="22"/>
        <v>51594</v>
      </c>
      <c r="CI7" s="53">
        <f t="shared" si="22"/>
        <v>53805</v>
      </c>
      <c r="CJ7" s="53">
        <f t="shared" si="22"/>
        <v>56563</v>
      </c>
      <c r="CK7" s="52"/>
      <c r="CL7" s="53">
        <f>CL8</f>
        <v>8776</v>
      </c>
      <c r="CM7" s="53">
        <f t="shared" ref="CM7:CU7" si="23">CM8</f>
        <v>9214</v>
      </c>
      <c r="CN7" s="53">
        <f t="shared" si="23"/>
        <v>8971</v>
      </c>
      <c r="CO7" s="53">
        <f t="shared" si="23"/>
        <v>10558</v>
      </c>
      <c r="CP7" s="53">
        <f t="shared" si="23"/>
        <v>11483</v>
      </c>
      <c r="CQ7" s="53">
        <f t="shared" si="23"/>
        <v>14290</v>
      </c>
      <c r="CR7" s="53">
        <f t="shared" si="23"/>
        <v>15111</v>
      </c>
      <c r="CS7" s="53">
        <f t="shared" si="23"/>
        <v>13767</v>
      </c>
      <c r="CT7" s="53">
        <f t="shared" si="23"/>
        <v>14046</v>
      </c>
      <c r="CU7" s="53">
        <f t="shared" si="23"/>
        <v>14550</v>
      </c>
      <c r="CV7" s="52"/>
      <c r="CW7" s="52">
        <f>CW8</f>
        <v>54.2</v>
      </c>
      <c r="CX7" s="52">
        <f t="shared" ref="CX7:DF7" si="24">CX8</f>
        <v>54.8</v>
      </c>
      <c r="CY7" s="52">
        <f t="shared" si="24"/>
        <v>64.5</v>
      </c>
      <c r="CZ7" s="52">
        <f t="shared" si="24"/>
        <v>61.1</v>
      </c>
      <c r="DA7" s="52">
        <f t="shared" si="24"/>
        <v>60.1</v>
      </c>
      <c r="DB7" s="52">
        <f t="shared" si="24"/>
        <v>56</v>
      </c>
      <c r="DC7" s="52">
        <f t="shared" si="24"/>
        <v>56.2</v>
      </c>
      <c r="DD7" s="52">
        <f t="shared" si="24"/>
        <v>63.4</v>
      </c>
      <c r="DE7" s="52">
        <f t="shared" si="24"/>
        <v>61.3</v>
      </c>
      <c r="DF7" s="52">
        <f t="shared" si="24"/>
        <v>61.4</v>
      </c>
      <c r="DG7" s="52"/>
      <c r="DH7" s="52">
        <f>DH8</f>
        <v>16.899999999999999</v>
      </c>
      <c r="DI7" s="52">
        <f t="shared" ref="DI7:DQ7" si="25">DI8</f>
        <v>16.600000000000001</v>
      </c>
      <c r="DJ7" s="52">
        <f t="shared" si="25"/>
        <v>16.8</v>
      </c>
      <c r="DK7" s="52">
        <f t="shared" si="25"/>
        <v>19.100000000000001</v>
      </c>
      <c r="DL7" s="52">
        <f t="shared" si="25"/>
        <v>20.100000000000001</v>
      </c>
      <c r="DM7" s="52">
        <f t="shared" si="25"/>
        <v>23.6</v>
      </c>
      <c r="DN7" s="52">
        <f t="shared" si="25"/>
        <v>24.2</v>
      </c>
      <c r="DO7" s="52">
        <f t="shared" si="25"/>
        <v>20.2</v>
      </c>
      <c r="DP7" s="52">
        <f t="shared" si="25"/>
        <v>20.2</v>
      </c>
      <c r="DQ7" s="52">
        <f t="shared" si="25"/>
        <v>21.1</v>
      </c>
      <c r="DR7" s="52"/>
      <c r="DS7" s="52">
        <f>DS8</f>
        <v>77.8</v>
      </c>
      <c r="DT7" s="52">
        <f t="shared" ref="DT7:EB7" si="26">DT8</f>
        <v>85.2</v>
      </c>
      <c r="DU7" s="52">
        <f t="shared" si="26"/>
        <v>95.3</v>
      </c>
      <c r="DV7" s="52">
        <f t="shared" si="26"/>
        <v>77.099999999999994</v>
      </c>
      <c r="DW7" s="52">
        <f t="shared" si="26"/>
        <v>79.5</v>
      </c>
      <c r="DX7" s="52">
        <f t="shared" si="26"/>
        <v>75.900000000000006</v>
      </c>
      <c r="DY7" s="52">
        <f t="shared" si="26"/>
        <v>75.099999999999994</v>
      </c>
      <c r="DZ7" s="52">
        <f t="shared" si="26"/>
        <v>91.6</v>
      </c>
      <c r="EA7" s="52">
        <f t="shared" si="26"/>
        <v>100.1</v>
      </c>
      <c r="EB7" s="52">
        <f t="shared" si="26"/>
        <v>94.9</v>
      </c>
      <c r="EC7" s="52"/>
      <c r="ED7" s="52">
        <f>ED8</f>
        <v>78.7</v>
      </c>
      <c r="EE7" s="52">
        <f t="shared" ref="EE7:EM7" si="27">EE8</f>
        <v>73.099999999999994</v>
      </c>
      <c r="EF7" s="52">
        <f t="shared" si="27"/>
        <v>15.1</v>
      </c>
      <c r="EG7" s="52">
        <f t="shared" si="27"/>
        <v>18.399999999999999</v>
      </c>
      <c r="EH7" s="52">
        <f t="shared" si="27"/>
        <v>23.5</v>
      </c>
      <c r="EI7" s="52">
        <f t="shared" si="27"/>
        <v>51.9</v>
      </c>
      <c r="EJ7" s="52">
        <f t="shared" si="27"/>
        <v>52.9</v>
      </c>
      <c r="EK7" s="52">
        <f t="shared" si="27"/>
        <v>51.4</v>
      </c>
      <c r="EL7" s="52">
        <f t="shared" si="27"/>
        <v>51.9</v>
      </c>
      <c r="EM7" s="52">
        <f t="shared" si="27"/>
        <v>53.8</v>
      </c>
      <c r="EN7" s="52"/>
      <c r="EO7" s="52">
        <f>EO8</f>
        <v>80</v>
      </c>
      <c r="EP7" s="52">
        <f t="shared" ref="EP7:EX7" si="28">EP8</f>
        <v>69.3</v>
      </c>
      <c r="EQ7" s="52">
        <f t="shared" si="28"/>
        <v>54.3</v>
      </c>
      <c r="ER7" s="52">
        <f t="shared" si="28"/>
        <v>60.4</v>
      </c>
      <c r="ES7" s="52">
        <f t="shared" si="28"/>
        <v>67.2</v>
      </c>
      <c r="ET7" s="52">
        <f t="shared" si="28"/>
        <v>68.2</v>
      </c>
      <c r="EU7" s="52">
        <f t="shared" si="28"/>
        <v>69.400000000000006</v>
      </c>
      <c r="EV7" s="52">
        <f t="shared" si="28"/>
        <v>71.900000000000006</v>
      </c>
      <c r="EW7" s="52">
        <f t="shared" si="28"/>
        <v>71.2</v>
      </c>
      <c r="EX7" s="52">
        <f t="shared" si="28"/>
        <v>71.8</v>
      </c>
      <c r="EY7" s="52"/>
      <c r="EZ7" s="53">
        <f>EZ8</f>
        <v>25072941</v>
      </c>
      <c r="FA7" s="53">
        <f t="shared" ref="FA7:FI7" si="29">FA8</f>
        <v>27563732</v>
      </c>
      <c r="FB7" s="53">
        <f t="shared" si="29"/>
        <v>57783410</v>
      </c>
      <c r="FC7" s="53">
        <f t="shared" si="29"/>
        <v>62690581</v>
      </c>
      <c r="FD7" s="53">
        <f t="shared" si="29"/>
        <v>63051755</v>
      </c>
      <c r="FE7" s="53">
        <f t="shared" si="29"/>
        <v>48918364</v>
      </c>
      <c r="FF7" s="53">
        <f t="shared" si="29"/>
        <v>49696718</v>
      </c>
      <c r="FG7" s="53">
        <f t="shared" si="29"/>
        <v>45896030</v>
      </c>
      <c r="FH7" s="53">
        <f t="shared" si="29"/>
        <v>47415042</v>
      </c>
      <c r="FI7" s="53">
        <f t="shared" si="29"/>
        <v>47985814</v>
      </c>
      <c r="FJ7" s="53"/>
    </row>
    <row r="8" spans="1:166" s="54" customFormat="1" x14ac:dyDescent="0.2">
      <c r="A8" s="35"/>
      <c r="B8" s="55">
        <v>2022</v>
      </c>
      <c r="C8" s="55">
        <v>322059</v>
      </c>
      <c r="D8" s="55">
        <v>46</v>
      </c>
      <c r="E8" s="55">
        <v>6</v>
      </c>
      <c r="F8" s="55">
        <v>0</v>
      </c>
      <c r="G8" s="55">
        <v>1</v>
      </c>
      <c r="H8" s="55" t="s">
        <v>164</v>
      </c>
      <c r="I8" s="55" t="s">
        <v>165</v>
      </c>
      <c r="J8" s="55" t="s">
        <v>166</v>
      </c>
      <c r="K8" s="55" t="s">
        <v>167</v>
      </c>
      <c r="L8" s="55" t="s">
        <v>168</v>
      </c>
      <c r="M8" s="55" t="s">
        <v>169</v>
      </c>
      <c r="N8" s="55" t="s">
        <v>170</v>
      </c>
      <c r="O8" s="55" t="s">
        <v>171</v>
      </c>
      <c r="P8" s="55" t="s">
        <v>172</v>
      </c>
      <c r="Q8" s="56">
        <v>18</v>
      </c>
      <c r="R8" s="55" t="s">
        <v>173</v>
      </c>
      <c r="S8" s="55" t="s">
        <v>174</v>
      </c>
      <c r="T8" s="55" t="s">
        <v>175</v>
      </c>
      <c r="U8" s="56">
        <v>32773</v>
      </c>
      <c r="V8" s="56">
        <v>19219</v>
      </c>
      <c r="W8" s="55" t="s">
        <v>40</v>
      </c>
      <c r="X8" s="55" t="s">
        <v>176</v>
      </c>
      <c r="Y8" s="57" t="s">
        <v>177</v>
      </c>
      <c r="Z8" s="56">
        <v>180</v>
      </c>
      <c r="AA8" s="56">
        <v>45</v>
      </c>
      <c r="AB8" s="56" t="s">
        <v>40</v>
      </c>
      <c r="AC8" s="56" t="s">
        <v>40</v>
      </c>
      <c r="AD8" s="56">
        <v>4</v>
      </c>
      <c r="AE8" s="56">
        <v>229</v>
      </c>
      <c r="AF8" s="56">
        <v>178</v>
      </c>
      <c r="AG8" s="56">
        <v>45</v>
      </c>
      <c r="AH8" s="56">
        <v>223</v>
      </c>
      <c r="AI8" s="58">
        <v>95.5</v>
      </c>
      <c r="AJ8" s="58">
        <v>94.6</v>
      </c>
      <c r="AK8" s="58">
        <v>95.2</v>
      </c>
      <c r="AL8" s="58">
        <v>102.1</v>
      </c>
      <c r="AM8" s="58">
        <v>96.6</v>
      </c>
      <c r="AN8" s="58">
        <v>97.8</v>
      </c>
      <c r="AO8" s="58">
        <v>97</v>
      </c>
      <c r="AP8" s="58">
        <v>101.8</v>
      </c>
      <c r="AQ8" s="58">
        <v>106.2</v>
      </c>
      <c r="AR8" s="58">
        <v>103.5</v>
      </c>
      <c r="AS8" s="58">
        <v>103.5</v>
      </c>
      <c r="AT8" s="58">
        <v>89.3</v>
      </c>
      <c r="AU8" s="58">
        <v>89.3</v>
      </c>
      <c r="AV8" s="58">
        <v>86.4</v>
      </c>
      <c r="AW8" s="58">
        <v>80.8</v>
      </c>
      <c r="AX8" s="58">
        <v>79.400000000000006</v>
      </c>
      <c r="AY8" s="58">
        <v>89.7</v>
      </c>
      <c r="AZ8" s="58">
        <v>89.3</v>
      </c>
      <c r="BA8" s="58">
        <v>80.7</v>
      </c>
      <c r="BB8" s="58">
        <v>82.3</v>
      </c>
      <c r="BC8" s="58">
        <v>81.5</v>
      </c>
      <c r="BD8" s="58">
        <v>86.4</v>
      </c>
      <c r="BE8" s="59">
        <v>82.7</v>
      </c>
      <c r="BF8" s="59">
        <v>82.4</v>
      </c>
      <c r="BG8" s="59">
        <v>80.400000000000006</v>
      </c>
      <c r="BH8" s="59">
        <v>75.5</v>
      </c>
      <c r="BI8" s="59">
        <v>74.099999999999994</v>
      </c>
      <c r="BJ8" s="59">
        <v>86.7</v>
      </c>
      <c r="BK8" s="59">
        <v>86.5</v>
      </c>
      <c r="BL8" s="59">
        <v>77.599999999999994</v>
      </c>
      <c r="BM8" s="59">
        <v>79.2</v>
      </c>
      <c r="BN8" s="59">
        <v>78.400000000000006</v>
      </c>
      <c r="BO8" s="59">
        <v>83.7</v>
      </c>
      <c r="BP8" s="58">
        <v>56.8</v>
      </c>
      <c r="BQ8" s="58">
        <v>52.6</v>
      </c>
      <c r="BR8" s="58">
        <v>74.8</v>
      </c>
      <c r="BS8" s="58">
        <v>71.2</v>
      </c>
      <c r="BT8" s="58">
        <v>68.900000000000006</v>
      </c>
      <c r="BU8" s="58">
        <v>74.099999999999994</v>
      </c>
      <c r="BV8" s="58">
        <v>74.400000000000006</v>
      </c>
      <c r="BW8" s="58">
        <v>64.5</v>
      </c>
      <c r="BX8" s="58">
        <v>63.8</v>
      </c>
      <c r="BY8" s="58">
        <v>63.4</v>
      </c>
      <c r="BZ8" s="58">
        <v>66.8</v>
      </c>
      <c r="CA8" s="59">
        <v>36905</v>
      </c>
      <c r="CB8" s="59">
        <v>37529</v>
      </c>
      <c r="CC8" s="59">
        <v>41442</v>
      </c>
      <c r="CD8" s="59">
        <v>44316</v>
      </c>
      <c r="CE8" s="59">
        <v>46116</v>
      </c>
      <c r="CF8" s="59">
        <v>52405</v>
      </c>
      <c r="CG8" s="59">
        <v>53523</v>
      </c>
      <c r="CH8" s="59">
        <v>51594</v>
      </c>
      <c r="CI8" s="59">
        <v>53805</v>
      </c>
      <c r="CJ8" s="59">
        <v>56563</v>
      </c>
      <c r="CK8" s="58">
        <v>61837</v>
      </c>
      <c r="CL8" s="59">
        <v>8776</v>
      </c>
      <c r="CM8" s="59">
        <v>9214</v>
      </c>
      <c r="CN8" s="59">
        <v>8971</v>
      </c>
      <c r="CO8" s="59">
        <v>10558</v>
      </c>
      <c r="CP8" s="59">
        <v>11483</v>
      </c>
      <c r="CQ8" s="59">
        <v>14290</v>
      </c>
      <c r="CR8" s="59">
        <v>15111</v>
      </c>
      <c r="CS8" s="59">
        <v>13767</v>
      </c>
      <c r="CT8" s="59">
        <v>14046</v>
      </c>
      <c r="CU8" s="59">
        <v>14550</v>
      </c>
      <c r="CV8" s="58">
        <v>17600</v>
      </c>
      <c r="CW8" s="59">
        <v>54.2</v>
      </c>
      <c r="CX8" s="59">
        <v>54.8</v>
      </c>
      <c r="CY8" s="59">
        <v>64.5</v>
      </c>
      <c r="CZ8" s="59">
        <v>61.1</v>
      </c>
      <c r="DA8" s="59">
        <v>60.1</v>
      </c>
      <c r="DB8" s="59">
        <v>56</v>
      </c>
      <c r="DC8" s="59">
        <v>56.2</v>
      </c>
      <c r="DD8" s="59">
        <v>63.4</v>
      </c>
      <c r="DE8" s="59">
        <v>61.3</v>
      </c>
      <c r="DF8" s="59">
        <v>61.4</v>
      </c>
      <c r="DG8" s="59">
        <v>55.6</v>
      </c>
      <c r="DH8" s="59">
        <v>16.899999999999999</v>
      </c>
      <c r="DI8" s="59">
        <v>16.600000000000001</v>
      </c>
      <c r="DJ8" s="59">
        <v>16.8</v>
      </c>
      <c r="DK8" s="59">
        <v>19.100000000000001</v>
      </c>
      <c r="DL8" s="59">
        <v>20.100000000000001</v>
      </c>
      <c r="DM8" s="59">
        <v>23.6</v>
      </c>
      <c r="DN8" s="59">
        <v>24.2</v>
      </c>
      <c r="DO8" s="59">
        <v>20.2</v>
      </c>
      <c r="DP8" s="59">
        <v>20.2</v>
      </c>
      <c r="DQ8" s="59">
        <v>21.1</v>
      </c>
      <c r="DR8" s="59">
        <v>25.1</v>
      </c>
      <c r="DS8" s="59">
        <v>77.8</v>
      </c>
      <c r="DT8" s="59">
        <v>85.2</v>
      </c>
      <c r="DU8" s="59">
        <v>95.3</v>
      </c>
      <c r="DV8" s="59">
        <v>77.099999999999994</v>
      </c>
      <c r="DW8" s="59">
        <v>79.5</v>
      </c>
      <c r="DX8" s="59">
        <v>75.900000000000006</v>
      </c>
      <c r="DY8" s="59">
        <v>75.099999999999994</v>
      </c>
      <c r="DZ8" s="59">
        <v>91.6</v>
      </c>
      <c r="EA8" s="59">
        <v>100.1</v>
      </c>
      <c r="EB8" s="59">
        <v>94.9</v>
      </c>
      <c r="EC8" s="59">
        <v>63</v>
      </c>
      <c r="ED8" s="58">
        <v>78.7</v>
      </c>
      <c r="EE8" s="58">
        <v>73.099999999999994</v>
      </c>
      <c r="EF8" s="58">
        <v>15.1</v>
      </c>
      <c r="EG8" s="58">
        <v>18.399999999999999</v>
      </c>
      <c r="EH8" s="58">
        <v>23.5</v>
      </c>
      <c r="EI8" s="58">
        <v>51.9</v>
      </c>
      <c r="EJ8" s="58">
        <v>52.9</v>
      </c>
      <c r="EK8" s="58">
        <v>51.4</v>
      </c>
      <c r="EL8" s="58">
        <v>51.9</v>
      </c>
      <c r="EM8" s="58">
        <v>53.8</v>
      </c>
      <c r="EN8" s="58">
        <v>56.4</v>
      </c>
      <c r="EO8" s="58">
        <v>80</v>
      </c>
      <c r="EP8" s="58">
        <v>69.3</v>
      </c>
      <c r="EQ8" s="58">
        <v>54.3</v>
      </c>
      <c r="ER8" s="58">
        <v>60.4</v>
      </c>
      <c r="ES8" s="58">
        <v>67.2</v>
      </c>
      <c r="ET8" s="58">
        <v>68.2</v>
      </c>
      <c r="EU8" s="58">
        <v>69.400000000000006</v>
      </c>
      <c r="EV8" s="58">
        <v>71.900000000000006</v>
      </c>
      <c r="EW8" s="58">
        <v>71.2</v>
      </c>
      <c r="EX8" s="58">
        <v>71.8</v>
      </c>
      <c r="EY8" s="58">
        <v>70.7</v>
      </c>
      <c r="EZ8" s="59">
        <v>25072941</v>
      </c>
      <c r="FA8" s="59">
        <v>27563732</v>
      </c>
      <c r="FB8" s="59">
        <v>57783410</v>
      </c>
      <c r="FC8" s="59">
        <v>62690581</v>
      </c>
      <c r="FD8" s="59">
        <v>63051755</v>
      </c>
      <c r="FE8" s="59">
        <v>48918364</v>
      </c>
      <c r="FF8" s="59">
        <v>49696718</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 守</cp:lastModifiedBy>
  <cp:lastPrinted>2024-01-17T01:40:47Z</cp:lastPrinted>
  <dcterms:created xsi:type="dcterms:W3CDTF">2023-12-20T05:10:20Z</dcterms:created>
  <dcterms:modified xsi:type="dcterms:W3CDTF">2024-01-17T01:45:31Z</dcterms:modified>
  <cp:category/>
</cp:coreProperties>
</file>