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建設部\都市整備課\ファイルサーバ（都市開発課）\計画開発係\110市立駐車場\010駐車場\○地方公営企業関係\R5\調査報告\R060205〆切_公営企業に係る「経営比較分析表」の分析等について\"/>
    </mc:Choice>
  </mc:AlternateContent>
  <workbookProtection workbookAlgorithmName="SHA-512" workbookHashValue="To1MXCtRH5uYL12HM3m0MEuAH1vxqfDR/qbJJ/iczdNr28lH1Lh5vnaojVbiJVoMbvnIuOjkqPiC3Gd/8Zo3kw==" workbookSaltValue="oPkqkk8+4KYNSZ92QGgJF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BZ51" i="4"/>
  <c r="LT76" i="4"/>
  <c r="GQ51" i="4"/>
  <c r="LH30" i="4"/>
  <c r="GQ30" i="4"/>
  <c r="BZ30" i="4"/>
  <c r="BG30" i="4"/>
  <c r="KO30" i="4"/>
  <c r="FX30" i="4"/>
  <c r="AV76" i="4"/>
  <c r="KO51" i="4"/>
  <c r="FX51" i="4"/>
  <c r="HP76" i="4"/>
  <c r="BG51" i="4"/>
  <c r="LE76" i="4"/>
  <c r="KP76" i="4"/>
  <c r="FE51" i="4"/>
  <c r="JV30" i="4"/>
  <c r="HA76" i="4"/>
  <c r="AN51" i="4"/>
  <c r="FE30" i="4"/>
  <c r="AN30" i="4"/>
  <c r="AG76" i="4"/>
  <c r="JV51" i="4"/>
  <c r="KA76" i="4"/>
  <c r="EL51" i="4"/>
  <c r="JC30" i="4"/>
  <c r="JC51" i="4"/>
  <c r="GL76" i="4"/>
  <c r="U51" i="4"/>
  <c r="EL30" i="4"/>
  <c r="R76" i="4"/>
  <c r="U30" i="4"/>
</calcChain>
</file>

<file path=xl/sharedStrings.xml><?xml version="1.0" encoding="utf-8"?>
<sst xmlns="http://schemas.openxmlformats.org/spreadsheetml/2006/main" count="278" uniqueCount="151">
  <si>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</si>
  <si>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</si>
  <si>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</si>
  <si>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</si>
  <si>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</si>
  <si>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</si>
  <si>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</si>
  <si>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</si>
  <si>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</si>
  <si>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</si>
  <si>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</si>
  <si>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</si>
  <si>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</si>
  <si>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</si>
  <si>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</si>
  <si>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</si>
  <si>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</si>
  <si>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</si>
  <si>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</si>
  <si>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</si>
  <si>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</si>
  <si>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</si>
  <si>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</si>
  <si>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</si>
  <si>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</si>
  <si>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</si>
  <si>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</si>
  <si>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</si>
  <si>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</si>
  <si>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</si>
  <si>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</si>
  <si>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</si>
  <si>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</si>
  <si>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</si>
  <si>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</si>
  <si>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</si>
  <si>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</si>
  <si>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</si>
  <si>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</si>
  <si>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</si>
  <si>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</si>
  <si>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</si>
  <si>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</si>
  <si>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</si>
  <si>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</si>
  <si>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</si>
  <si>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</si>
  <si>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</si>
  <si>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</si>
  <si>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</si>
  <si>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</si>
  <si>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</si>
  <si>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</si>
  <si>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</si>
  <si>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</si>
  <si>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</si>
  <si>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</si>
  <si>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</si>
  <si>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</si>
  <si>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</si>
  <si>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</si>
  <si>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</si>
  <si>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</si>
  <si>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</si>
  <si>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</si>
  <si>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</si>
  <si>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</si>
  <si>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</si>
  <si>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</si>
  <si>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</si>
  <si>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</si>
  <si>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</si>
  <si>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</si>
  <si>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</si>
  <si>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</si>
  <si>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</si>
  <si>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</si>
  <si>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</si>
  <si>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</si>
  <si>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</si>
  <si>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</si>
  <si>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</si>
  <si>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</si>
  <si>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</si>
  <si>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</si>
  <si>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</si>
  <si>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</si>
  <si>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</si>
  <si>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</si>
  <si>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</si>
  <si>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</si>
  <si>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</si>
  <si>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</si>
  <si>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</si>
  <si>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</si>
  <si>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</si>
  <si>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</si>
  <si>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</si>
  <si>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</si>
  <si>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</si>
  <si>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</si>
  <si>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</si>
  <si>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</si>
  <si>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</si>
  <si>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</si>
  <si>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</si>
  <si>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</si>
  <si>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</si>
  <si>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</si>
  <si>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</si>
  <si>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</si>
  <si>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</si>
  <si>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</si>
  <si>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</si>
  <si>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</si>
  <si>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</si>
  <si>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</si>
  <si>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</si>
  <si>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</si>
  <si>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</si>
  <si>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</si>
  <si>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</si>
  <si>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</si>
  <si>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</si>
  <si>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</si>
  <si>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</si>
  <si>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</si>
  <si>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</si>
  <si>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</si>
  <si>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</si>
  <si>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島根県　益田市</t>
  </si>
  <si>
    <t>益田駅前駐車場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</si>
  <si>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</si>
  <si>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</si>
  <si>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</si>
  <si>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</si>
  <si>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</si>
  <si>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</si>
  <si>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</si>
  <si>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</si>
  <si>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</si>
  <si>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</si>
  <si>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</si>
  <si>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</si>
  <si>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</si>
  <si>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</si>
  <si>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</si>
  <si>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益田市の駐車場事業の経営については、一般会計からの繰入金は無く、料金収入等から成り立っている。
　類似施設と比較すると「収益的収支比率」は下回っており、令和4年度も新型コロナウイルス感染症の影響により、駐車場収入がコロナ禍以前との比較で大幅に減少している。
　「売上高GOP比率」、「EBITDA」についても同様に低く、経営改善に向けた取組を行う必要がある。</t>
    <rPh sb="111" eb="112">
      <t>カ</t>
    </rPh>
    <rPh sb="112" eb="114">
      <t>イゼン</t>
    </rPh>
    <rPh sb="116" eb="118">
      <t>ヒカク</t>
    </rPh>
    <rPh sb="119" eb="121">
      <t>オオハバ</t>
    </rPh>
    <rPh sb="158" eb="159">
      <t>ヒク</t>
    </rPh>
    <rPh sb="169" eb="171">
      <t>トリクミ</t>
    </rPh>
    <phoneticPr fontId="5"/>
  </si>
  <si>
    <t>　益田市の駐車場事業は、益田駅前及びホテル、飲食店等が立地していること、また定期利用区画を設けていることから類似施設と比較すると稼働率は高く、令和4年度はコロナ禍以前の水準に戻りつつある。</t>
    <rPh sb="38" eb="42">
      <t>テイキリヨウ</t>
    </rPh>
    <rPh sb="42" eb="44">
      <t>クカク</t>
    </rPh>
    <rPh sb="45" eb="46">
      <t>モウ</t>
    </rPh>
    <rPh sb="71" eb="73">
      <t>レイワ</t>
    </rPh>
    <rPh sb="74" eb="76">
      <t>ネンド</t>
    </rPh>
    <rPh sb="84" eb="86">
      <t>スイジュン</t>
    </rPh>
    <rPh sb="87" eb="88">
      <t>モド</t>
    </rPh>
    <phoneticPr fontId="5"/>
  </si>
  <si>
    <t>　益田市の駐車場事業はこれまで安定的な黒字経営が継続していたが、新型コロナウィルス感染症による利用の減少により収支状況が悪化している。
　本駐車場を含む駅前ビルにおいては、大規模修繕も予定されているうえ、新型コロナウィルス感染症が5類感染症に移行したが、今後、収支状況の急激な回復は見込めないことが予想されるため、経営改善に向けた取組を行う必要がある。</t>
    <rPh sb="116" eb="117">
      <t>ルイ</t>
    </rPh>
    <rPh sb="117" eb="120">
      <t>カンセンショウ</t>
    </rPh>
    <rPh sb="121" eb="123">
      <t>イコウ</t>
    </rPh>
    <rPh sb="127" eb="129">
      <t>コンゴ</t>
    </rPh>
    <rPh sb="130" eb="134">
      <t>シュウシジョウキョウ</t>
    </rPh>
    <rPh sb="165" eb="167">
      <t>トリクミ</t>
    </rPh>
    <phoneticPr fontId="5"/>
  </si>
  <si>
    <t>　益田市の駐車場事業は、供用開始後16年が経過し、今後、施設の維持管理費の上昇が見込まれる。健全な経営を継続させるため、計画的な施設の更新を行う必要がある。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</si>
</sst>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123.1</c:v>
                </c:pt>
                <c:pt idx="1">
                  <c:v>115.8</c:v>
                </c:pt>
                <c:pt idx="2">
                  <c:v>98.9</c:v>
                </c:pt>
                <c:pt idx="3">
                  <c:v>100</c:v>
                </c:pt>
                <c:pt idx="4">
                  <c:v>101.1</c:v>
                </c:pt>
              </c:numCache>
            </c:numRef>
          </c:val>
          <c:extLst>
            <c:ext xmlns:c16="http://schemas.microsoft.com/office/drawing/2014/chart" uri="{C3380CC4-5D6E-409C-BE32-E72D297353CC}">
              <c16:uniqueId val="{00000000-F2B2-4AF3-85B2-5334E208F12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F2B2-4AF3-85B2-5334E208F12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FB-432A-BB92-40516C751E6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A8FB-432A-BB92-40516C751E6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8E8-4D58-ADDF-90C3D8F77E5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E8-4D58-ADDF-90C3D8F77E5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036-4983-9838-D8A381E89A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36-4983-9838-D8A381E89A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E2-4E1A-99CE-2DD4B389285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03E2-4E1A-99CE-2DD4B389285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A8-492F-89E6-1A8E1267D8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60A8-492F-89E6-1A8E1267D8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269.7</c:v>
                </c:pt>
                <c:pt idx="1">
                  <c:v>262.3</c:v>
                </c:pt>
                <c:pt idx="2">
                  <c:v>226</c:v>
                </c:pt>
                <c:pt idx="3">
                  <c:v>233.8</c:v>
                </c:pt>
                <c:pt idx="4">
                  <c:v>290.5</c:v>
                </c:pt>
              </c:numCache>
            </c:numRef>
          </c:val>
          <c:extLst>
            <c:ext xmlns:c16="http://schemas.microsoft.com/office/drawing/2014/chart" uri="{C3380CC4-5D6E-409C-BE32-E72D297353CC}">
              <c16:uniqueId val="{00000000-EA72-43FF-A5E1-FD7AC08DCA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EA72-43FF-A5E1-FD7AC08DCA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18.7</c:v>
                </c:pt>
                <c:pt idx="1">
                  <c:v>13.6</c:v>
                </c:pt>
                <c:pt idx="2">
                  <c:v>-1.1000000000000001</c:v>
                </c:pt>
                <c:pt idx="3">
                  <c:v>0</c:v>
                </c:pt>
                <c:pt idx="4">
                  <c:v>-2.8</c:v>
                </c:pt>
              </c:numCache>
            </c:numRef>
          </c:val>
          <c:extLst>
            <c:ext xmlns:c16="http://schemas.microsoft.com/office/drawing/2014/chart" uri="{C3380CC4-5D6E-409C-BE32-E72D297353CC}">
              <c16:uniqueId val="{00000000-9B31-4094-8C9D-0C83F746F9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9B31-4094-8C9D-0C83F746F9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4449</c:v>
                </c:pt>
                <c:pt idx="1">
                  <c:v>2991</c:v>
                </c:pt>
                <c:pt idx="2">
                  <c:v>-215</c:v>
                </c:pt>
                <c:pt idx="3">
                  <c:v>1</c:v>
                </c:pt>
                <c:pt idx="4">
                  <c:v>206</c:v>
                </c:pt>
              </c:numCache>
            </c:numRef>
          </c:val>
          <c:extLst>
            <c:ext xmlns:c16="http://schemas.microsoft.com/office/drawing/2014/chart" uri="{C3380CC4-5D6E-409C-BE32-E72D297353CC}">
              <c16:uniqueId val="{00000000-A379-42F4-8EE0-C119F015B26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379-42F4-8EE0-C119F015B26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U55" zoomScaleNormal="100" zoomScaleSheetLayoutView="70" workbookViewId="0">
      <selection activeCell="NY18" sqref="NY18:NZ1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島根県益田市　益田駅前駐車場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4727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123.1</v>
      </c>
      <c r="V31" s="98"/>
      <c r="W31" s="98"/>
      <c r="X31" s="98"/>
      <c r="Y31" s="98"/>
      <c r="Z31" s="98"/>
      <c r="AA31" s="98"/>
      <c r="AB31" s="98"/>
      <c r="AC31" s="98"/>
      <c r="AD31" s="98"/>
      <c r="AE31" s="98"/>
      <c r="AF31" s="98"/>
      <c r="AG31" s="98"/>
      <c r="AH31" s="98"/>
      <c r="AI31" s="98"/>
      <c r="AJ31" s="98"/>
      <c r="AK31" s="98"/>
      <c r="AL31" s="98"/>
      <c r="AM31" s="98"/>
      <c r="AN31" s="98">
        <f>データ!Z7</f>
        <v>115.8</v>
      </c>
      <c r="AO31" s="98"/>
      <c r="AP31" s="98"/>
      <c r="AQ31" s="98"/>
      <c r="AR31" s="98"/>
      <c r="AS31" s="98"/>
      <c r="AT31" s="98"/>
      <c r="AU31" s="98"/>
      <c r="AV31" s="98"/>
      <c r="AW31" s="98"/>
      <c r="AX31" s="98"/>
      <c r="AY31" s="98"/>
      <c r="AZ31" s="98"/>
      <c r="BA31" s="98"/>
      <c r="BB31" s="98"/>
      <c r="BC31" s="98"/>
      <c r="BD31" s="98"/>
      <c r="BE31" s="98"/>
      <c r="BF31" s="98"/>
      <c r="BG31" s="98">
        <f>データ!AA7</f>
        <v>98.9</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101.1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269.7</v>
      </c>
      <c r="JD31" s="67"/>
      <c r="JE31" s="67"/>
      <c r="JF31" s="67"/>
      <c r="JG31" s="67"/>
      <c r="JH31" s="67"/>
      <c r="JI31" s="67"/>
      <c r="JJ31" s="67"/>
      <c r="JK31" s="67"/>
      <c r="JL31" s="67"/>
      <c r="JM31" s="67"/>
      <c r="JN31" s="67"/>
      <c r="JO31" s="67"/>
      <c r="JP31" s="67"/>
      <c r="JQ31" s="67"/>
      <c r="JR31" s="67"/>
      <c r="JS31" s="67"/>
      <c r="JT31" s="67"/>
      <c r="JU31" s="68"/>
      <c r="JV31" s="66">
        <f>データ!DL7</f>
        <v>262.3</v>
      </c>
      <c r="JW31" s="67"/>
      <c r="JX31" s="67"/>
      <c r="JY31" s="67"/>
      <c r="JZ31" s="67"/>
      <c r="KA31" s="67"/>
      <c r="KB31" s="67"/>
      <c r="KC31" s="67"/>
      <c r="KD31" s="67"/>
      <c r="KE31" s="67"/>
      <c r="KF31" s="67"/>
      <c r="KG31" s="67"/>
      <c r="KH31" s="67"/>
      <c r="KI31" s="67"/>
      <c r="KJ31" s="67"/>
      <c r="KK31" s="67"/>
      <c r="KL31" s="67"/>
      <c r="KM31" s="67"/>
      <c r="KN31" s="68"/>
      <c r="KO31" s="66">
        <f>データ!DM7</f>
        <v>226</v>
      </c>
      <c r="KP31" s="67"/>
      <c r="KQ31" s="67"/>
      <c r="KR31" s="67"/>
      <c r="KS31" s="67"/>
      <c r="KT31" s="67"/>
      <c r="KU31" s="67"/>
      <c r="KV31" s="67"/>
      <c r="KW31" s="67"/>
      <c r="KX31" s="67"/>
      <c r="KY31" s="67"/>
      <c r="KZ31" s="67"/>
      <c r="LA31" s="67"/>
      <c r="LB31" s="67"/>
      <c r="LC31" s="67"/>
      <c r="LD31" s="67"/>
      <c r="LE31" s="67"/>
      <c r="LF31" s="67"/>
      <c r="LG31" s="68"/>
      <c r="LH31" s="66">
        <f>データ!DN7</f>
        <v>233.8</v>
      </c>
      <c r="LI31" s="67"/>
      <c r="LJ31" s="67"/>
      <c r="LK31" s="67"/>
      <c r="LL31" s="67"/>
      <c r="LM31" s="67"/>
      <c r="LN31" s="67"/>
      <c r="LO31" s="67"/>
      <c r="LP31" s="67"/>
      <c r="LQ31" s="67"/>
      <c r="LR31" s="67"/>
      <c r="LS31" s="67"/>
      <c r="LT31" s="67"/>
      <c r="LU31" s="67"/>
      <c r="LV31" s="67"/>
      <c r="LW31" s="67"/>
      <c r="LX31" s="67"/>
      <c r="LY31" s="67"/>
      <c r="LZ31" s="68"/>
      <c r="MA31" s="66">
        <f>データ!DO7</f>
        <v>290.5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150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18.7</v>
      </c>
      <c r="EM52" s="98"/>
      <c r="EN52" s="98"/>
      <c r="EO52" s="98"/>
      <c r="EP52" s="98"/>
      <c r="EQ52" s="98"/>
      <c r="ER52" s="98"/>
      <c r="ES52" s="98"/>
      <c r="ET52" s="98"/>
      <c r="EU52" s="98"/>
      <c r="EV52" s="98"/>
      <c r="EW52" s="98"/>
      <c r="EX52" s="98"/>
      <c r="EY52" s="98"/>
      <c r="EZ52" s="98"/>
      <c r="FA52" s="98"/>
      <c r="FB52" s="98"/>
      <c r="FC52" s="98"/>
      <c r="FD52" s="98"/>
      <c r="FE52" s="98">
        <f>データ!BG7</f>
        <v>13.6</v>
      </c>
      <c r="FF52" s="98"/>
      <c r="FG52" s="98"/>
      <c r="FH52" s="98"/>
      <c r="FI52" s="98"/>
      <c r="FJ52" s="98"/>
      <c r="FK52" s="98"/>
      <c r="FL52" s="98"/>
      <c r="FM52" s="98"/>
      <c r="FN52" s="98"/>
      <c r="FO52" s="98"/>
      <c r="FP52" s="98"/>
      <c r="FQ52" s="98"/>
      <c r="FR52" s="98"/>
      <c r="FS52" s="98"/>
      <c r="FT52" s="98"/>
      <c r="FU52" s="98"/>
      <c r="FV52" s="98"/>
      <c r="FW52" s="98"/>
      <c r="FX52" s="98">
        <f>データ!BH7</f>
        <v>-1.1000000000000001</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4449</v>
      </c>
      <c r="JD52" s="97"/>
      <c r="JE52" s="97"/>
      <c r="JF52" s="97"/>
      <c r="JG52" s="97"/>
      <c r="JH52" s="97"/>
      <c r="JI52" s="97"/>
      <c r="JJ52" s="97"/>
      <c r="JK52" s="97"/>
      <c r="JL52" s="97"/>
      <c r="JM52" s="97"/>
      <c r="JN52" s="97"/>
      <c r="JO52" s="97"/>
      <c r="JP52" s="97"/>
      <c r="JQ52" s="97"/>
      <c r="JR52" s="97"/>
      <c r="JS52" s="97"/>
      <c r="JT52" s="97"/>
      <c r="JU52" s="97"/>
      <c r="JV52" s="97">
        <f>データ!BR7</f>
        <v>2991</v>
      </c>
      <c r="JW52" s="97"/>
      <c r="JX52" s="97"/>
      <c r="JY52" s="97"/>
      <c r="JZ52" s="97"/>
      <c r="KA52" s="97"/>
      <c r="KB52" s="97"/>
      <c r="KC52" s="97"/>
      <c r="KD52" s="97"/>
      <c r="KE52" s="97"/>
      <c r="KF52" s="97"/>
      <c r="KG52" s="97"/>
      <c r="KH52" s="97"/>
      <c r="KI52" s="97"/>
      <c r="KJ52" s="97"/>
      <c r="KK52" s="97"/>
      <c r="KL52" s="97"/>
      <c r="KM52" s="97"/>
      <c r="KN52" s="97"/>
      <c r="KO52" s="97">
        <f>データ!BS7</f>
        <v>-215</v>
      </c>
      <c r="KP52" s="97"/>
      <c r="KQ52" s="97"/>
      <c r="KR52" s="97"/>
      <c r="KS52" s="97"/>
      <c r="KT52" s="97"/>
      <c r="KU52" s="97"/>
      <c r="KV52" s="97"/>
      <c r="KW52" s="97"/>
      <c r="KX52" s="97"/>
      <c r="KY52" s="97"/>
      <c r="KZ52" s="97"/>
      <c r="LA52" s="97"/>
      <c r="LB52" s="97"/>
      <c r="LC52" s="97"/>
      <c r="LD52" s="97"/>
      <c r="LE52" s="97"/>
      <c r="LF52" s="97"/>
      <c r="LG52" s="97"/>
      <c r="LH52" s="97">
        <f>データ!BT7</f>
        <v>1</v>
      </c>
      <c r="LI52" s="97"/>
      <c r="LJ52" s="97"/>
      <c r="LK52" s="97"/>
      <c r="LL52" s="97"/>
      <c r="LM52" s="97"/>
      <c r="LN52" s="97"/>
      <c r="LO52" s="97"/>
      <c r="LP52" s="97"/>
      <c r="LQ52" s="97"/>
      <c r="LR52" s="97"/>
      <c r="LS52" s="97"/>
      <c r="LT52" s="97"/>
      <c r="LU52" s="97"/>
      <c r="LV52" s="97"/>
      <c r="LW52" s="97"/>
      <c r="LX52" s="97"/>
      <c r="LY52" s="97"/>
      <c r="LZ52" s="97"/>
      <c r="MA52" s="97">
        <f>データ!BU7</f>
        <v>206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758Zeu5eeMFYQMGo5pDhA+F6vcr7Moi4025C6TptdOhk27GEd9vi26r530xZviXk7SdP8aB1UqSbro1wnxR3Q==" saltValue="SPydwyIIgUmRkRRDIDyzB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101</v>
      </c>
      <c r="AV5" s="47" t="s">
        <v>106</v>
      </c>
      <c r="AW5" s="47" t="s">
        <v>107</v>
      </c>
      <c r="AX5" s="47" t="s">
        <v>108</v>
      </c>
      <c r="AY5" s="47" t="s">
        <v>105</v>
      </c>
      <c r="AZ5" s="47" t="s">
        <v>95</v>
      </c>
      <c r="BA5" s="47" t="s">
        <v>96</v>
      </c>
      <c r="BB5" s="47" t="s">
        <v>97</v>
      </c>
      <c r="BC5" s="47" t="s">
        <v>98</v>
      </c>
      <c r="BD5" s="47" t="s">
        <v>99</v>
      </c>
      <c r="BE5" s="47" t="s">
        <v>100</v>
      </c>
      <c r="BF5" s="47" t="s">
        <v>109</v>
      </c>
      <c r="BG5" s="47" t="s">
        <v>110</v>
      </c>
      <c r="BH5" s="47" t="s">
        <v>111</v>
      </c>
      <c r="BI5" s="47" t="s">
        <v>104</v>
      </c>
      <c r="BJ5" s="47" t="s">
        <v>105</v>
      </c>
      <c r="BK5" s="47" t="s">
        <v>95</v>
      </c>
      <c r="BL5" s="47" t="s">
        <v>96</v>
      </c>
      <c r="BM5" s="47" t="s">
        <v>97</v>
      </c>
      <c r="BN5" s="47" t="s">
        <v>98</v>
      </c>
      <c r="BO5" s="47" t="s">
        <v>99</v>
      </c>
      <c r="BP5" s="47" t="s">
        <v>100</v>
      </c>
      <c r="BQ5" s="47" t="s">
        <v>112</v>
      </c>
      <c r="BR5" s="47" t="s">
        <v>91</v>
      </c>
      <c r="BS5" s="47" t="s">
        <v>113</v>
      </c>
      <c r="BT5" s="47" t="s">
        <v>114</v>
      </c>
      <c r="BU5" s="47" t="s">
        <v>115</v>
      </c>
      <c r="BV5" s="47" t="s">
        <v>95</v>
      </c>
      <c r="BW5" s="47" t="s">
        <v>96</v>
      </c>
      <c r="BX5" s="47" t="s">
        <v>97</v>
      </c>
      <c r="BY5" s="47" t="s">
        <v>98</v>
      </c>
      <c r="BZ5" s="47" t="s">
        <v>99</v>
      </c>
      <c r="CA5" s="47" t="s">
        <v>100</v>
      </c>
      <c r="CB5" s="47" t="s">
        <v>109</v>
      </c>
      <c r="CC5" s="47" t="s">
        <v>116</v>
      </c>
      <c r="CD5" s="47" t="s">
        <v>107</v>
      </c>
      <c r="CE5" s="47" t="s">
        <v>117</v>
      </c>
      <c r="CF5" s="47" t="s">
        <v>118</v>
      </c>
      <c r="CG5" s="47" t="s">
        <v>95</v>
      </c>
      <c r="CH5" s="47" t="s">
        <v>96</v>
      </c>
      <c r="CI5" s="47" t="s">
        <v>97</v>
      </c>
      <c r="CJ5" s="47" t="s">
        <v>98</v>
      </c>
      <c r="CK5" s="47" t="s">
        <v>99</v>
      </c>
      <c r="CL5" s="47" t="s">
        <v>100</v>
      </c>
      <c r="CM5" s="145"/>
      <c r="CN5" s="145"/>
      <c r="CO5" s="47" t="s">
        <v>109</v>
      </c>
      <c r="CP5" s="47" t="s">
        <v>106</v>
      </c>
      <c r="CQ5" s="47" t="s">
        <v>119</v>
      </c>
      <c r="CR5" s="47" t="s">
        <v>117</v>
      </c>
      <c r="CS5" s="47" t="s">
        <v>105</v>
      </c>
      <c r="CT5" s="47" t="s">
        <v>95</v>
      </c>
      <c r="CU5" s="47" t="s">
        <v>96</v>
      </c>
      <c r="CV5" s="47" t="s">
        <v>97</v>
      </c>
      <c r="CW5" s="47" t="s">
        <v>98</v>
      </c>
      <c r="CX5" s="47" t="s">
        <v>99</v>
      </c>
      <c r="CY5" s="47" t="s">
        <v>100</v>
      </c>
      <c r="CZ5" s="47" t="s">
        <v>120</v>
      </c>
      <c r="DA5" s="47" t="s">
        <v>121</v>
      </c>
      <c r="DB5" s="47" t="s">
        <v>92</v>
      </c>
      <c r="DC5" s="47" t="s">
        <v>114</v>
      </c>
      <c r="DD5" s="47" t="s">
        <v>122</v>
      </c>
      <c r="DE5" s="47" t="s">
        <v>95</v>
      </c>
      <c r="DF5" s="47" t="s">
        <v>96</v>
      </c>
      <c r="DG5" s="47" t="s">
        <v>97</v>
      </c>
      <c r="DH5" s="47" t="s">
        <v>98</v>
      </c>
      <c r="DI5" s="47" t="s">
        <v>99</v>
      </c>
      <c r="DJ5" s="47" t="s">
        <v>35</v>
      </c>
      <c r="DK5" s="47" t="s">
        <v>109</v>
      </c>
      <c r="DL5" s="47" t="s">
        <v>102</v>
      </c>
      <c r="DM5" s="47" t="s">
        <v>111</v>
      </c>
      <c r="DN5" s="47" t="s">
        <v>104</v>
      </c>
      <c r="DO5" s="47" t="s">
        <v>105</v>
      </c>
      <c r="DP5" s="47" t="s">
        <v>95</v>
      </c>
      <c r="DQ5" s="47" t="s">
        <v>96</v>
      </c>
      <c r="DR5" s="47" t="s">
        <v>97</v>
      </c>
      <c r="DS5" s="47" t="s">
        <v>98</v>
      </c>
      <c r="DT5" s="47" t="s">
        <v>99</v>
      </c>
      <c r="DU5" s="47" t="s">
        <v>100</v>
      </c>
    </row>
    <row r="6" spans="1:125" s="54" customFormat="1" x14ac:dyDescent="0.2">
      <c r="A6" s="37" t="s">
        <v>123</v>
      </c>
      <c r="B6" s="48">
        <f>B8</f>
        <v>2022</v>
      </c>
      <c r="C6" s="48">
        <f t="shared" ref="C6:X6" si="1">C8</f>
        <v>322041</v>
      </c>
      <c r="D6" s="48">
        <f t="shared" si="1"/>
        <v>47</v>
      </c>
      <c r="E6" s="48">
        <f t="shared" si="1"/>
        <v>14</v>
      </c>
      <c r="F6" s="48">
        <f t="shared" si="1"/>
        <v>0</v>
      </c>
      <c r="G6" s="48">
        <f t="shared" si="1"/>
        <v>1</v>
      </c>
      <c r="H6" s="48" t="str">
        <f>SUBSTITUTE(H8,"　","")</f>
        <v>島根県益田市</v>
      </c>
      <c r="I6" s="48" t="str">
        <f t="shared" si="1"/>
        <v>益田駅前駐車場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16</v>
      </c>
      <c r="S6" s="50" t="str">
        <f t="shared" si="1"/>
        <v>駅</v>
      </c>
      <c r="T6" s="50" t="str">
        <f t="shared" si="1"/>
        <v>無</v>
      </c>
      <c r="U6" s="51">
        <f t="shared" si="1"/>
        <v>4727</v>
      </c>
      <c r="V6" s="51">
        <f t="shared" si="1"/>
        <v>231</v>
      </c>
      <c r="W6" s="51">
        <f t="shared" si="1"/>
        <v>100</v>
      </c>
      <c r="X6" s="50" t="str">
        <f t="shared" si="1"/>
        <v>無</v>
      </c>
      <c r="Y6" s="52">
        <f>IF(Y8="-",NA(),Y8)</f>
        <v>123.1</v>
      </c>
      <c r="Z6" s="52">
        <f t="shared" ref="Z6:AH6" si="2">IF(Z8="-",NA(),Z8)</f>
        <v>115.8</v>
      </c>
      <c r="AA6" s="52">
        <f t="shared" si="2"/>
        <v>98.9</v>
      </c>
      <c r="AB6" s="52">
        <f t="shared" si="2"/>
        <v>100</v>
      </c>
      <c r="AC6" s="52">
        <f t="shared" si="2"/>
        <v>101.1</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18.7</v>
      </c>
      <c r="BG6" s="52">
        <f t="shared" ref="BG6:BO6" si="5">IF(BG8="-",NA(),BG8)</f>
        <v>13.6</v>
      </c>
      <c r="BH6" s="52">
        <f t="shared" si="5"/>
        <v>-1.1000000000000001</v>
      </c>
      <c r="BI6" s="52">
        <f t="shared" si="5"/>
        <v>0</v>
      </c>
      <c r="BJ6" s="52">
        <f t="shared" si="5"/>
        <v>-2.8</v>
      </c>
      <c r="BK6" s="52">
        <f t="shared" si="5"/>
        <v>30.7</v>
      </c>
      <c r="BL6" s="52">
        <f t="shared" si="5"/>
        <v>13.5</v>
      </c>
      <c r="BM6" s="52">
        <f t="shared" si="5"/>
        <v>7.1</v>
      </c>
      <c r="BN6" s="52">
        <f t="shared" si="5"/>
        <v>5.6</v>
      </c>
      <c r="BO6" s="52">
        <f t="shared" si="5"/>
        <v>18.100000000000001</v>
      </c>
      <c r="BP6" s="49" t="str">
        <f>IF(BP8="-","",IF(BP8="-","【-】","【"&amp;SUBSTITUTE(TEXT(BP8,"#,##0.0"),"-","△")&amp;"】"))</f>
        <v>【12.8】</v>
      </c>
      <c r="BQ6" s="53">
        <f>IF(BQ8="-",NA(),BQ8)</f>
        <v>4449</v>
      </c>
      <c r="BR6" s="53">
        <f t="shared" ref="BR6:BZ6" si="6">IF(BR8="-",NA(),BR8)</f>
        <v>2991</v>
      </c>
      <c r="BS6" s="53">
        <f t="shared" si="6"/>
        <v>-215</v>
      </c>
      <c r="BT6" s="53">
        <f t="shared" si="6"/>
        <v>1</v>
      </c>
      <c r="BU6" s="53">
        <f t="shared" si="6"/>
        <v>206</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124</v>
      </c>
      <c r="CM6" s="51">
        <f t="shared" ref="CM6:CN6" si="7">CM8</f>
        <v>0</v>
      </c>
      <c r="CN6" s="51">
        <f t="shared" si="7"/>
        <v>0</v>
      </c>
      <c r="CO6" s="52"/>
      <c r="CP6" s="52"/>
      <c r="CQ6" s="52"/>
      <c r="CR6" s="52"/>
      <c r="CS6" s="52"/>
      <c r="CT6" s="52"/>
      <c r="CU6" s="52"/>
      <c r="CV6" s="52"/>
      <c r="CW6" s="52"/>
      <c r="CX6" s="52"/>
      <c r="CY6" s="49" t="s">
        <v>125</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269.7</v>
      </c>
      <c r="DL6" s="52">
        <f t="shared" ref="DL6:DT6" si="9">IF(DL8="-",NA(),DL8)</f>
        <v>262.3</v>
      </c>
      <c r="DM6" s="52">
        <f t="shared" si="9"/>
        <v>226</v>
      </c>
      <c r="DN6" s="52">
        <f t="shared" si="9"/>
        <v>233.8</v>
      </c>
      <c r="DO6" s="52">
        <f t="shared" si="9"/>
        <v>290.5</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126</v>
      </c>
      <c r="B7" s="48">
        <f t="shared" ref="B7:X7" si="10">B8</f>
        <v>2022</v>
      </c>
      <c r="C7" s="48">
        <f t="shared" si="10"/>
        <v>322041</v>
      </c>
      <c r="D7" s="48">
        <f t="shared" si="10"/>
        <v>47</v>
      </c>
      <c r="E7" s="48">
        <f t="shared" si="10"/>
        <v>14</v>
      </c>
      <c r="F7" s="48">
        <f t="shared" si="10"/>
        <v>0</v>
      </c>
      <c r="G7" s="48">
        <f t="shared" si="10"/>
        <v>1</v>
      </c>
      <c r="H7" s="48" t="str">
        <f t="shared" si="10"/>
        <v>島根県　益田市</v>
      </c>
      <c r="I7" s="48" t="str">
        <f t="shared" si="10"/>
        <v>益田駅前駐車場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16</v>
      </c>
      <c r="S7" s="50" t="str">
        <f t="shared" si="10"/>
        <v>駅</v>
      </c>
      <c r="T7" s="50" t="str">
        <f t="shared" si="10"/>
        <v>無</v>
      </c>
      <c r="U7" s="51">
        <f t="shared" si="10"/>
        <v>4727</v>
      </c>
      <c r="V7" s="51">
        <f t="shared" si="10"/>
        <v>231</v>
      </c>
      <c r="W7" s="51">
        <f t="shared" si="10"/>
        <v>100</v>
      </c>
      <c r="X7" s="50" t="str">
        <f t="shared" si="10"/>
        <v>無</v>
      </c>
      <c r="Y7" s="52">
        <f>Y8</f>
        <v>123.1</v>
      </c>
      <c r="Z7" s="52">
        <f t="shared" ref="Z7:AH7" si="11">Z8</f>
        <v>115.8</v>
      </c>
      <c r="AA7" s="52">
        <f t="shared" si="11"/>
        <v>98.9</v>
      </c>
      <c r="AB7" s="52">
        <f t="shared" si="11"/>
        <v>100</v>
      </c>
      <c r="AC7" s="52">
        <f t="shared" si="11"/>
        <v>101.1</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18.7</v>
      </c>
      <c r="BG7" s="52">
        <f t="shared" ref="BG7:BO7" si="14">BG8</f>
        <v>13.6</v>
      </c>
      <c r="BH7" s="52">
        <f t="shared" si="14"/>
        <v>-1.1000000000000001</v>
      </c>
      <c r="BI7" s="52">
        <f t="shared" si="14"/>
        <v>0</v>
      </c>
      <c r="BJ7" s="52">
        <f t="shared" si="14"/>
        <v>-2.8</v>
      </c>
      <c r="BK7" s="52">
        <f t="shared" si="14"/>
        <v>30.7</v>
      </c>
      <c r="BL7" s="52">
        <f t="shared" si="14"/>
        <v>13.5</v>
      </c>
      <c r="BM7" s="52">
        <f t="shared" si="14"/>
        <v>7.1</v>
      </c>
      <c r="BN7" s="52">
        <f t="shared" si="14"/>
        <v>5.6</v>
      </c>
      <c r="BO7" s="52">
        <f t="shared" si="14"/>
        <v>18.100000000000001</v>
      </c>
      <c r="BP7" s="49"/>
      <c r="BQ7" s="53">
        <f>BQ8</f>
        <v>4449</v>
      </c>
      <c r="BR7" s="53">
        <f t="shared" ref="BR7:BZ7" si="15">BR8</f>
        <v>2991</v>
      </c>
      <c r="BS7" s="53">
        <f t="shared" si="15"/>
        <v>-215</v>
      </c>
      <c r="BT7" s="53">
        <f t="shared" si="15"/>
        <v>1</v>
      </c>
      <c r="BU7" s="53">
        <f t="shared" si="15"/>
        <v>206</v>
      </c>
      <c r="BV7" s="53">
        <f t="shared" si="15"/>
        <v>24379</v>
      </c>
      <c r="BW7" s="53">
        <f t="shared" si="15"/>
        <v>22466</v>
      </c>
      <c r="BX7" s="53">
        <f t="shared" si="15"/>
        <v>4211</v>
      </c>
      <c r="BY7" s="53">
        <f t="shared" si="15"/>
        <v>10653</v>
      </c>
      <c r="BZ7" s="53">
        <f t="shared" si="15"/>
        <v>17717</v>
      </c>
      <c r="CA7" s="51"/>
      <c r="CB7" s="52" t="s">
        <v>127</v>
      </c>
      <c r="CC7" s="52" t="s">
        <v>127</v>
      </c>
      <c r="CD7" s="52" t="s">
        <v>127</v>
      </c>
      <c r="CE7" s="52" t="s">
        <v>127</v>
      </c>
      <c r="CF7" s="52" t="s">
        <v>127</v>
      </c>
      <c r="CG7" s="52" t="s">
        <v>127</v>
      </c>
      <c r="CH7" s="52" t="s">
        <v>127</v>
      </c>
      <c r="CI7" s="52" t="s">
        <v>127</v>
      </c>
      <c r="CJ7" s="52" t="s">
        <v>127</v>
      </c>
      <c r="CK7" s="52" t="s">
        <v>128</v>
      </c>
      <c r="CL7" s="49"/>
      <c r="CM7" s="51">
        <f>CM8</f>
        <v>0</v>
      </c>
      <c r="CN7" s="51">
        <f>CN8</f>
        <v>0</v>
      </c>
      <c r="CO7" s="52" t="s">
        <v>127</v>
      </c>
      <c r="CP7" s="52" t="s">
        <v>127</v>
      </c>
      <c r="CQ7" s="52" t="s">
        <v>127</v>
      </c>
      <c r="CR7" s="52" t="s">
        <v>127</v>
      </c>
      <c r="CS7" s="52" t="s">
        <v>127</v>
      </c>
      <c r="CT7" s="52" t="s">
        <v>127</v>
      </c>
      <c r="CU7" s="52" t="s">
        <v>127</v>
      </c>
      <c r="CV7" s="52" t="s">
        <v>127</v>
      </c>
      <c r="CW7" s="52" t="s">
        <v>127</v>
      </c>
      <c r="CX7" s="52" t="s">
        <v>129</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269.7</v>
      </c>
      <c r="DL7" s="52">
        <f t="shared" ref="DL7:DT7" si="17">DL8</f>
        <v>262.3</v>
      </c>
      <c r="DM7" s="52">
        <f t="shared" si="17"/>
        <v>226</v>
      </c>
      <c r="DN7" s="52">
        <f t="shared" si="17"/>
        <v>233.8</v>
      </c>
      <c r="DO7" s="52">
        <f t="shared" si="17"/>
        <v>290.5</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322041</v>
      </c>
      <c r="D8" s="55">
        <v>47</v>
      </c>
      <c r="E8" s="55">
        <v>14</v>
      </c>
      <c r="F8" s="55">
        <v>0</v>
      </c>
      <c r="G8" s="55">
        <v>1</v>
      </c>
      <c r="H8" s="55" t="s">
        <v>130</v>
      </c>
      <c r="I8" s="55" t="s">
        <v>131</v>
      </c>
      <c r="J8" s="55" t="s">
        <v>132</v>
      </c>
      <c r="K8" s="55" t="s">
        <v>133</v>
      </c>
      <c r="L8" s="55" t="s">
        <v>134</v>
      </c>
      <c r="M8" s="55" t="s">
        <v>135</v>
      </c>
      <c r="N8" s="55" t="s">
        <v>136</v>
      </c>
      <c r="O8" s="56" t="s">
        <v>137</v>
      </c>
      <c r="P8" s="57" t="s">
        <v>138</v>
      </c>
      <c r="Q8" s="57" t="s">
        <v>139</v>
      </c>
      <c r="R8" s="58">
        <v>16</v>
      </c>
      <c r="S8" s="57" t="s">
        <v>140</v>
      </c>
      <c r="T8" s="57" t="s">
        <v>141</v>
      </c>
      <c r="U8" s="58">
        <v>4727</v>
      </c>
      <c r="V8" s="58">
        <v>231</v>
      </c>
      <c r="W8" s="58">
        <v>100</v>
      </c>
      <c r="X8" s="57" t="s">
        <v>141</v>
      </c>
      <c r="Y8" s="59">
        <v>123.1</v>
      </c>
      <c r="Z8" s="59">
        <v>115.8</v>
      </c>
      <c r="AA8" s="59">
        <v>98.9</v>
      </c>
      <c r="AB8" s="59">
        <v>100</v>
      </c>
      <c r="AC8" s="59">
        <v>101.1</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18.7</v>
      </c>
      <c r="BG8" s="59">
        <v>13.6</v>
      </c>
      <c r="BH8" s="59">
        <v>-1.1000000000000001</v>
      </c>
      <c r="BI8" s="59">
        <v>0</v>
      </c>
      <c r="BJ8" s="59">
        <v>-2.8</v>
      </c>
      <c r="BK8" s="59">
        <v>30.7</v>
      </c>
      <c r="BL8" s="59">
        <v>13.5</v>
      </c>
      <c r="BM8" s="59">
        <v>7.1</v>
      </c>
      <c r="BN8" s="59">
        <v>5.6</v>
      </c>
      <c r="BO8" s="59">
        <v>18.100000000000001</v>
      </c>
      <c r="BP8" s="56">
        <v>12.8</v>
      </c>
      <c r="BQ8" s="60">
        <v>4449</v>
      </c>
      <c r="BR8" s="60">
        <v>2991</v>
      </c>
      <c r="BS8" s="60">
        <v>-215</v>
      </c>
      <c r="BT8" s="61">
        <v>1</v>
      </c>
      <c r="BU8" s="61">
        <v>206</v>
      </c>
      <c r="BV8" s="60">
        <v>24379</v>
      </c>
      <c r="BW8" s="60">
        <v>22466</v>
      </c>
      <c r="BX8" s="60">
        <v>4211</v>
      </c>
      <c r="BY8" s="60">
        <v>10653</v>
      </c>
      <c r="BZ8" s="60">
        <v>17717</v>
      </c>
      <c r="CA8" s="58">
        <v>10556</v>
      </c>
      <c r="CB8" s="59" t="s">
        <v>134</v>
      </c>
      <c r="CC8" s="59" t="s">
        <v>134</v>
      </c>
      <c r="CD8" s="59" t="s">
        <v>134</v>
      </c>
      <c r="CE8" s="59" t="s">
        <v>134</v>
      </c>
      <c r="CF8" s="59" t="s">
        <v>134</v>
      </c>
      <c r="CG8" s="59" t="s">
        <v>134</v>
      </c>
      <c r="CH8" s="59" t="s">
        <v>134</v>
      </c>
      <c r="CI8" s="59" t="s">
        <v>134</v>
      </c>
      <c r="CJ8" s="59" t="s">
        <v>134</v>
      </c>
      <c r="CK8" s="59" t="s">
        <v>134</v>
      </c>
      <c r="CL8" s="56" t="s">
        <v>134</v>
      </c>
      <c r="CM8" s="58">
        <v>0</v>
      </c>
      <c r="CN8" s="58">
        <v>0</v>
      </c>
      <c r="CO8" s="59" t="s">
        <v>134</v>
      </c>
      <c r="CP8" s="59" t="s">
        <v>134</v>
      </c>
      <c r="CQ8" s="59" t="s">
        <v>134</v>
      </c>
      <c r="CR8" s="59" t="s">
        <v>134</v>
      </c>
      <c r="CS8" s="59" t="s">
        <v>134</v>
      </c>
      <c r="CT8" s="59" t="s">
        <v>134</v>
      </c>
      <c r="CU8" s="59" t="s">
        <v>134</v>
      </c>
      <c r="CV8" s="59" t="s">
        <v>134</v>
      </c>
      <c r="CW8" s="59" t="s">
        <v>134</v>
      </c>
      <c r="CX8" s="59" t="s">
        <v>134</v>
      </c>
      <c r="CY8" s="56" t="s">
        <v>134</v>
      </c>
      <c r="CZ8" s="59">
        <v>0</v>
      </c>
      <c r="DA8" s="59">
        <v>0</v>
      </c>
      <c r="DB8" s="59">
        <v>0</v>
      </c>
      <c r="DC8" s="59">
        <v>0</v>
      </c>
      <c r="DD8" s="59">
        <v>0</v>
      </c>
      <c r="DE8" s="59">
        <v>165.9</v>
      </c>
      <c r="DF8" s="59">
        <v>1263.5</v>
      </c>
      <c r="DG8" s="59">
        <v>108.5</v>
      </c>
      <c r="DH8" s="59">
        <v>136.19999999999999</v>
      </c>
      <c r="DI8" s="59">
        <v>104.8</v>
      </c>
      <c r="DJ8" s="56">
        <v>72.2</v>
      </c>
      <c r="DK8" s="59">
        <v>269.7</v>
      </c>
      <c r="DL8" s="59">
        <v>262.3</v>
      </c>
      <c r="DM8" s="59">
        <v>226</v>
      </c>
      <c r="DN8" s="59">
        <v>233.8</v>
      </c>
      <c r="DO8" s="59">
        <v>290.5</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142</v>
      </c>
      <c r="C10" s="64" t="s">
        <v>143</v>
      </c>
      <c r="D10" s="64" t="s">
        <v>144</v>
      </c>
      <c r="E10" s="64" t="s">
        <v>145</v>
      </c>
      <c r="F10" s="64" t="s">
        <v>146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MSDPC-507</cp:lastModifiedBy>
  <cp:lastPrinted>2024-02-05T02:10:56Z</cp:lastPrinted>
  <dcterms:created xsi:type="dcterms:W3CDTF">2024-01-11T00:13:49Z</dcterms:created>
  <dcterms:modified xsi:type="dcterms:W3CDTF">2024-02-05T02:14:23Z</dcterms:modified>
  <cp:category/>
</cp:coreProperties>
</file>