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2_グループ共有\000_部共有\上下水道局共有\③　下水道関係\02-0　決算\05 経営比較分析表（総務省）\R4\"/>
    </mc:Choice>
  </mc:AlternateContent>
  <xr:revisionPtr revIDLastSave="0" documentId="13_ncr:1_{5584D2D3-B580-459B-A805-3810943913B1}" xr6:coauthVersionLast="45" xr6:coauthVersionMax="45" xr10:uidLastSave="{00000000-0000-0000-0000-000000000000}"/>
  <workbookProtection workbookAlgorithmName="SHA-512" workbookHashValue="vGT3zCwsj856FdMPB1gg5/PPCvwBobnjv71NsKqmKbCiREaXiQKi5TZ2GkOaDxtcMD1crEzdhXftRPHsN5qrEA==" workbookSaltValue="vfloXwD0U1Nr8v4kp085Hw=="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W10" i="4"/>
  <c r="B10"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<sst xmlns="http://schemas.openxmlformats.org/spreadsheetml/2006/main" count="247" uniqueCount="119">
  <si>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</si>
  <si>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</si>
  <si>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</si>
  <si>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</si>
  <si>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</si>
  <si>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</si>
  <si>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</si>
  <si>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</si>
  <si>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</si>
  <si>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</si>
  <si>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</si>
  <si>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</si>
  <si>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</si>
  <si>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</si>
  <si>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</si>
  <si>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</si>
  <si>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</si>
  <si>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</si>
  <si>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</si>
  <si>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</si>
  <si>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</si>
  <si>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</si>
  <si>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</si>
  <si>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</si>
  <si>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</si>
  <si>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</si>
  <si>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</si>
  <si>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</si>
  <si>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</si>
  <si>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</si>
  <si>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</si>
  <si>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</si>
  <si>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</si>
  <si>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</si>
  <si>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</si>
  <si>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</si>
  <si>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</si>
  <si>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</si>
  <si>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</si>
  <si>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</si>
  <si>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</si>
  <si>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</si>
  <si>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</si>
  <si>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</si>
  <si>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</si>
  <si>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</si>
  <si>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</si>
  <si>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</si>
  <si>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</si>
  <si>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</si>
  <si>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</si>
  <si>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</si>
  <si>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</si>
  <si>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</si>
  <si>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</si>
  <si>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</si>
  <si>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</si>
  <si>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</si>
  <si>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</si>
  <si>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</si>
  <si>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</si>
  <si>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</si>
  <si>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</si>
  <si>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</si>
  <si>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</si>
  <si>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</si>
  <si>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</si>
  <si>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</si>
  <si>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</si>
  <si>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</si>
  <si>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</si>
  <si>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</si>
  <si>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</si>
  <si>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</si>
  <si>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</si>
  <si>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</si>
  <si>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</si>
  <si>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</si>
  <si>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</si>
  <si>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</si>
  <si>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</si>
  <si>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</si>
  <si>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</si>
  <si>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</si>
  <si>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</si>
  <si>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</si>
  <si>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</si>
  <si>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</si>
  <si>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</si>
  <si>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</si>
  <si>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</si>
  <si>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</si>
  <si>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</si>
  <si>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</si>
  <si>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</si>
  <si>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</si>
  <si>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</si>
  <si>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</si>
  <si>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</si>
  <si>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</si>
  <si>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</si>
  <si>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</si>
  <si>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</si>
  <si>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</si>
  <si>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</si>
  <si>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</si>
  <si>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</si>
  <si>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</si>
  <si>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</si>
  <si>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</si>
  <si>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</si>
  <si>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</si>
  <si>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</si>
  <si>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</si>
  <si>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</si>
  <si>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</si>
  <si>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本事業は、平成11年度から実施した事業であり、法定耐用年数を経過する施設はなく、主にブロアポンプ等の機器類について、老朽化の状況に応じた修繕を行っている。
　今後も適正な維持管理に努めるとともに、老朽化の進行や更新期の到来に備え、長寿命化、更新の方法について、検討を行う必要がある。</t>
    <phoneticPr fontId="4"/>
  </si>
  <si>
    <t>　本事業は、新規の浄化槽設置を終了していることから、今後は、施設の適正な管理運営を実施していく必要がある。
　令和４年度は、下水道使用料は減少し、汚水処理費は増加したため、経費回収率が前年度より低くなった。他方で、汚水処理原価は前年度より高くなった。
　今後とも、施設の適正な維持管理に努める一方で、引き続き経費の削減に努め、経営の改善を図っていく。</t>
    <rPh sb="62" eb="65">
      <t>ゲスイドウ</t>
    </rPh>
    <rPh sb="65" eb="68">
      <t>シヨウリョウ</t>
    </rPh>
    <rPh sb="69" eb="71">
      <t>ゲンショウ</t>
    </rPh>
    <rPh sb="73" eb="75">
      <t>オスイ</t>
    </rPh>
    <rPh sb="75" eb="77">
      <t>ショリ</t>
    </rPh>
    <rPh sb="77" eb="78">
      <t>ヒ</t>
    </rPh>
    <rPh sb="79" eb="81">
      <t>ゾウカ</t>
    </rPh>
    <rPh sb="86" eb="88">
      <t>ケイヒ</t>
    </rPh>
    <rPh sb="88" eb="90">
      <t>カイシュウ</t>
    </rPh>
    <rPh sb="90" eb="91">
      <t>リツ</t>
    </rPh>
    <rPh sb="92" eb="95">
      <t>ゼンネンド</t>
    </rPh>
    <rPh sb="97" eb="98">
      <t>ヒク</t>
    </rPh>
    <rPh sb="103" eb="105">
      <t>タホウ</t>
    </rPh>
    <rPh sb="107" eb="109">
      <t>オスイ</t>
    </rPh>
    <rPh sb="109" eb="111">
      <t>ショリ</t>
    </rPh>
    <rPh sb="111" eb="113">
      <t>ゲンカ</t>
    </rPh>
    <rPh sb="114" eb="117">
      <t>ゼンネンド</t>
    </rPh>
    <rPh sb="119" eb="120">
      <t>タカ</t>
    </rPh>
    <phoneticPr fontId="4"/>
  </si>
  <si>
    <t xml:space="preserve"> 本事業は、特定地域排水処理事業とあわせ、浄化槽設置事業会計として実施している。
　経営状況は、公共下水道との負担の公平性の観点から、使用料体系が同一となっており、使用料収入等の自主財源で維持管理経費を賄うことができず、市債償還額の不足分とあわせ、一般会計繰入金に頼らざるを得ない状況である。
　①収益的収支比率　総収益、総費用、地方債償還金いずれも増加したが、総費用に地方債償還金を加えた費用の増加が、総収益の増加を上回ったため、前年度より低くなった。
　④企業債残高対事業規模比率　地方債現在高を一般会計繰入金で全額負担していることから、比率は0％となった。
　⑤経費回収率　下水道使用料は減少し、汚水処理費は増加したため、前年度より低くなったが、類似団体を上回っている
　⑥汚水処理原価　汚水処理費が増加し、年間有収水量が減少したため、前年度より高くなったが、類似団体を下回っている。
　⑦施設利用率　晴天時現在処理能力の減少率より晴天時一日平均処理量の減少率が高かかったため、前年度より低くなった。
　⑧水洗化率　処理区域内人口の減少に比べ、水洗便所設置済人口の減少が多かったため、前年度より低くなったが、類似団体を上回っている。</t>
    <rPh sb="6" eb="8">
      <t>トクテイ</t>
    </rPh>
    <rPh sb="8" eb="10">
      <t>チイキ</t>
    </rPh>
    <rPh sb="10" eb="12">
      <t>ハイスイ</t>
    </rPh>
    <rPh sb="12" eb="14">
      <t>ショリ</t>
    </rPh>
    <rPh sb="14" eb="16">
      <t>ジギョウ</t>
    </rPh>
    <rPh sb="202" eb="203">
      <t>ソウ</t>
    </rPh>
    <rPh sb="243" eb="246">
      <t>チホウサイ</t>
    </rPh>
    <rPh sb="246" eb="248">
      <t>ゲンザイ</t>
    </rPh>
    <rPh sb="248" eb="249">
      <t>ダカ</t>
    </rPh>
    <rPh sb="434" eb="43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</si>
</sst>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4-456D-8B26-E3A91FFE21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94-456D-8B26-E3A91FFE21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50.26</c:v>
                </c:pt>
                <c:pt idx="1">
                  <c:v>48.72</c:v>
                </c:pt>
                <c:pt idx="2">
                  <c:v>50.26</c:v>
                </c:pt>
                <c:pt idx="3">
                  <c:v>48.72</c:v>
                </c:pt>
                <c:pt idx="4">
                  <c:v>48.45</c:v>
                </c:pt>
              </c:numCache>
            </c:numRef>
          </c:val>
          <c:extLst>
            <c:ext xmlns:c16="http://schemas.microsoft.com/office/drawing/2014/chart" uri="{C3380CC4-5D6E-409C-BE32-E72D297353CC}">
              <c16:uniqueId val="{00000000-BA86-41F8-A1BB-36E463D746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BA86-41F8-A1BB-36E463D746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97.96</c:v>
                </c:pt>
                <c:pt idx="1">
                  <c:v>98.83</c:v>
                </c:pt>
                <c:pt idx="2">
                  <c:v>99.53</c:v>
                </c:pt>
                <c:pt idx="3">
                  <c:v>99.49</c:v>
                </c:pt>
                <c:pt idx="4">
                  <c:v>98.71</c:v>
                </c:pt>
              </c:numCache>
            </c:numRef>
          </c:val>
          <c:extLst>
            <c:ext xmlns:c16="http://schemas.microsoft.com/office/drawing/2014/chart" uri="{C3380CC4-5D6E-409C-BE32-E72D297353CC}">
              <c16:uniqueId val="{00000000-74BC-4D8D-925B-80ABCF67F3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74BC-4D8D-925B-80ABCF67F3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88.81</c:v>
                </c:pt>
                <c:pt idx="1">
                  <c:v>90.44</c:v>
                </c:pt>
                <c:pt idx="2">
                  <c:v>89.02</c:v>
                </c:pt>
                <c:pt idx="3">
                  <c:v>89.18</c:v>
                </c:pt>
                <c:pt idx="4">
                  <c:v>89.14</c:v>
                </c:pt>
              </c:numCache>
            </c:numRef>
          </c:val>
          <c:extLst>
            <c:ext xmlns:c16="http://schemas.microsoft.com/office/drawing/2014/chart" uri="{C3380CC4-5D6E-409C-BE32-E72D297353CC}">
              <c16:uniqueId val="{00000000-D5E5-4362-A7DF-8C30CFE77A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5-4362-A7DF-8C30CFE77A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8-49E9-A2EE-CA7A0AE19F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8-49E9-A2EE-CA7A0AE19F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C-4057-B4CB-7F985037D5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C-4057-B4CB-7F985037D5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0-4662-80E0-0D06659F1E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0-4662-80E0-0D06659F1E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E-4E77-B641-E86B167E8D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E-4E77-B641-E86B167E8D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C0-4C16-9E72-B2769D5446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A1C0-4C16-9E72-B2769D5446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68.31</c:v>
                </c:pt>
                <c:pt idx="1">
                  <c:v>50.3</c:v>
                </c:pt>
                <c:pt idx="2">
                  <c:v>65.290000000000006</c:v>
                </c:pt>
                <c:pt idx="3">
                  <c:v>60.51</c:v>
                </c:pt>
                <c:pt idx="4">
                  <c:v>57.54</c:v>
                </c:pt>
              </c:numCache>
            </c:numRef>
          </c:val>
          <c:extLst>
            <c:ext xmlns:c16="http://schemas.microsoft.com/office/drawing/2014/chart" uri="{C3380CC4-5D6E-409C-BE32-E72D297353CC}">
              <c16:uniqueId val="{00000000-FD6E-494D-943A-F0499891C9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FD6E-494D-943A-F0499891C9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261.04000000000002</c:v>
                </c:pt>
                <c:pt idx="1">
                  <c:v>355.17</c:v>
                </c:pt>
                <c:pt idx="2">
                  <c:v>279.56</c:v>
                </c:pt>
                <c:pt idx="3">
                  <c:v>302.60000000000002</c:v>
                </c:pt>
                <c:pt idx="4">
                  <c:v>316.49</c:v>
                </c:pt>
              </c:numCache>
            </c:numRef>
          </c:val>
          <c:extLst>
            <c:ext xmlns:c16="http://schemas.microsoft.com/office/drawing/2014/chart" uri="{C3380CC4-5D6E-409C-BE32-E72D297353CC}">
              <c16:uniqueId val="{00000000-35A9-4363-8702-3FB7468D90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35A9-4363-8702-3FB7468D90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E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173835</v>
      </c>
      <c r="AM8" s="45"/>
      <c r="AN8" s="45"/>
      <c r="AO8" s="45"/>
      <c r="AP8" s="45"/>
      <c r="AQ8" s="45"/>
      <c r="AR8" s="45"/>
      <c r="AS8" s="45"/>
      <c r="AT8" s="46">
        <f>データ!T6</f>
        <v>624.32000000000005</v>
      </c>
      <c r="AU8" s="46"/>
      <c r="AV8" s="46"/>
      <c r="AW8" s="46"/>
      <c r="AX8" s="46"/>
      <c r="AY8" s="46"/>
      <c r="AZ8" s="46"/>
      <c r="BA8" s="46"/>
      <c r="BB8" s="46">
        <f>データ!U6</f>
        <v>278.44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0.22</v>
      </c>
      <c r="Q10" s="46"/>
      <c r="R10" s="46"/>
      <c r="S10" s="46"/>
      <c r="T10" s="46"/>
      <c r="U10" s="46"/>
      <c r="V10" s="46"/>
      <c r="W10" s="46">
        <f>データ!Q6</f>
        <v>100</v>
      </c>
      <c r="X10" s="46"/>
      <c r="Y10" s="46"/>
      <c r="Z10" s="46"/>
      <c r="AA10" s="46"/>
      <c r="AB10" s="46"/>
      <c r="AC10" s="46"/>
      <c r="AD10" s="45">
        <f>データ!R6</f>
        <v>3352</v>
      </c>
      <c r="AE10" s="45"/>
      <c r="AF10" s="45"/>
      <c r="AG10" s="45"/>
      <c r="AH10" s="45"/>
      <c r="AI10" s="45"/>
      <c r="AJ10" s="45"/>
      <c r="AK10" s="2"/>
      <c r="AL10" s="45">
        <f>データ!V6</f>
        <v>388</v>
      </c>
      <c r="AM10" s="45"/>
      <c r="AN10" s="45"/>
      <c r="AO10" s="45"/>
      <c r="AP10" s="45"/>
      <c r="AQ10" s="45"/>
      <c r="AR10" s="45"/>
      <c r="AS10" s="45"/>
      <c r="AT10" s="46">
        <f>データ!W6</f>
        <v>0.08</v>
      </c>
      <c r="AU10" s="46"/>
      <c r="AV10" s="46"/>
      <c r="AW10" s="46"/>
      <c r="AX10" s="46"/>
      <c r="AY10" s="46"/>
      <c r="AZ10" s="46"/>
      <c r="BA10" s="46"/>
      <c r="BB10" s="46">
        <f>データ!X6</f>
        <v>4850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HAwdN2wXQ/fIS5zYbwCPTjWkTTKw5HaVctlW8JKV8CTgL6Rhu3cx5YepiboaKZ3Bt1kLosVIgKR178MomoyRhQ==" saltValue="W9knDrYTuufj2Ia8oMmK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322032</v>
      </c>
      <c r="D6" s="19">
        <f t="shared" si="3"/>
        <v>47</v>
      </c>
      <c r="E6" s="19">
        <f t="shared" si="3"/>
        <v>18</v>
      </c>
      <c r="F6" s="19">
        <f t="shared" si="3"/>
        <v>1</v>
      </c>
      <c r="G6" s="19">
        <f t="shared" si="3"/>
        <v>0</v>
      </c>
      <c r="H6" s="19" t="str">
        <f t="shared" si="3"/>
        <v>島根県　出雲市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0.22</v>
      </c>
      <c r="Q6" s="20">
        <f t="shared" si="3"/>
        <v>100</v>
      </c>
      <c r="R6" s="20">
        <f t="shared" si="3"/>
        <v>3352</v>
      </c>
      <c r="S6" s="20">
        <f t="shared" si="3"/>
        <v>173835</v>
      </c>
      <c r="T6" s="20">
        <f t="shared" si="3"/>
        <v>624.32000000000005</v>
      </c>
      <c r="U6" s="20">
        <f t="shared" si="3"/>
        <v>278.44</v>
      </c>
      <c r="V6" s="20">
        <f t="shared" si="3"/>
        <v>388</v>
      </c>
      <c r="W6" s="20">
        <f t="shared" si="3"/>
        <v>0.08</v>
      </c>
      <c r="X6" s="20">
        <f t="shared" si="3"/>
        <v>4850</v>
      </c>
      <c r="Y6" s="21">
        <f>IF(Y7="",NA(),Y7)</f>
        <v>88.81</v>
      </c>
      <c r="Z6" s="21">
        <f t="shared" ref="Z6:AH6" si="4">IF(Z7="",NA(),Z7)</f>
        <v>90.44</v>
      </c>
      <c r="AA6" s="21">
        <f t="shared" si="4"/>
        <v>89.02</v>
      </c>
      <c r="AB6" s="21">
        <f t="shared" si="4"/>
        <v>89.18</v>
      </c>
      <c r="AC6" s="21">
        <f t="shared" si="4"/>
        <v>89.14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68.31</v>
      </c>
      <c r="BR6" s="21">
        <f t="shared" ref="BR6:BZ6" si="8">IF(BR7="",NA(),BR7)</f>
        <v>50.3</v>
      </c>
      <c r="BS6" s="21">
        <f t="shared" si="8"/>
        <v>65.290000000000006</v>
      </c>
      <c r="BT6" s="21">
        <f t="shared" si="8"/>
        <v>60.51</v>
      </c>
      <c r="BU6" s="21">
        <f t="shared" si="8"/>
        <v>57.54</v>
      </c>
      <c r="BV6" s="21">
        <f t="shared" si="8"/>
        <v>52.23</v>
      </c>
      <c r="BW6" s="21">
        <f t="shared" si="8"/>
        <v>50.06</v>
      </c>
      <c r="BX6" s="21">
        <f t="shared" si="8"/>
        <v>49.38</v>
      </c>
      <c r="BY6" s="21">
        <f t="shared" si="8"/>
        <v>48.53</v>
      </c>
      <c r="BZ6" s="21">
        <f t="shared" si="8"/>
        <v>46.11</v>
      </c>
      <c r="CA6" s="20" t="str">
        <f>IF(CA7="","",IF(CA7="-","【-】","【"&amp;SUBSTITUTE(TEXT(CA7,"#,##0.00"),"-","△")&amp;"】"))</f>
        <v>【46.46】</v>
      </c>
      <c r="CB6" s="21">
        <f>IF(CB7="",NA(),CB7)</f>
        <v>261.04000000000002</v>
      </c>
      <c r="CC6" s="21">
        <f t="shared" ref="CC6:CK6" si="9">IF(CC7="",NA(),CC7)</f>
        <v>355.17</v>
      </c>
      <c r="CD6" s="21">
        <f t="shared" si="9"/>
        <v>279.56</v>
      </c>
      <c r="CE6" s="21">
        <f t="shared" si="9"/>
        <v>302.60000000000002</v>
      </c>
      <c r="CF6" s="21">
        <f t="shared" si="9"/>
        <v>316.49</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50.26</v>
      </c>
      <c r="CN6" s="21">
        <f t="shared" ref="CN6:CV6" si="10">IF(CN7="",NA(),CN7)</f>
        <v>48.72</v>
      </c>
      <c r="CO6" s="21">
        <f t="shared" si="10"/>
        <v>50.26</v>
      </c>
      <c r="CP6" s="21">
        <f t="shared" si="10"/>
        <v>48.72</v>
      </c>
      <c r="CQ6" s="21">
        <f t="shared" si="10"/>
        <v>48.45</v>
      </c>
      <c r="CR6" s="21">
        <f t="shared" si="10"/>
        <v>50.56</v>
      </c>
      <c r="CS6" s="21">
        <f t="shared" si="10"/>
        <v>47.35</v>
      </c>
      <c r="CT6" s="21">
        <f t="shared" si="10"/>
        <v>46.36</v>
      </c>
      <c r="CU6" s="21">
        <f t="shared" si="10"/>
        <v>46.45</v>
      </c>
      <c r="CV6" s="21">
        <f t="shared" si="10"/>
        <v>45.36</v>
      </c>
      <c r="CW6" s="20" t="str">
        <f>IF(CW7="","",IF(CW7="-","【-】","【"&amp;SUBSTITUTE(TEXT(CW7,"#,##0.00"),"-","△")&amp;"】"))</f>
        <v>【45.78】</v>
      </c>
      <c r="CX6" s="21">
        <f>IF(CX7="",NA(),CX7)</f>
        <v>97.96</v>
      </c>
      <c r="CY6" s="21">
        <f t="shared" ref="CY6:DG6" si="11">IF(CY7="",NA(),CY7)</f>
        <v>98.83</v>
      </c>
      <c r="CZ6" s="21">
        <f t="shared" si="11"/>
        <v>99.53</v>
      </c>
      <c r="DA6" s="21">
        <f t="shared" si="11"/>
        <v>99.49</v>
      </c>
      <c r="DB6" s="21">
        <f t="shared" si="11"/>
        <v>98.71</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322032</v>
      </c>
      <c r="D7" s="23">
        <v>47</v>
      </c>
      <c r="E7" s="23">
        <v>18</v>
      </c>
      <c r="F7" s="23">
        <v>1</v>
      </c>
      <c r="G7" s="23">
        <v>0</v>
      </c>
      <c r="H7" s="23" t="s">
        <v>97</v>
      </c>
      <c r="I7" s="23" t="s">
        <v>98</v>
      </c>
      <c r="J7" s="23" t="s">
        <v>99</v>
      </c>
      <c r="K7" s="23" t="s">
        <v>100</v>
      </c>
      <c r="L7" s="23" t="s">
        <v>101</v>
      </c>
      <c r="M7" s="23" t="s">
        <v>102</v>
      </c>
      <c r="N7" s="24" t="s">
        <v>103</v>
      </c>
      <c r="O7" s="24" t="s">
        <v>104</v>
      </c>
      <c r="P7" s="24">
        <v>0.22</v>
      </c>
      <c r="Q7" s="24">
        <v>100</v>
      </c>
      <c r="R7" s="24">
        <v>3352</v>
      </c>
      <c r="S7" s="24">
        <v>173835</v>
      </c>
      <c r="T7" s="24">
        <v>624.32000000000005</v>
      </c>
      <c r="U7" s="24">
        <v>278.44</v>
      </c>
      <c r="V7" s="24">
        <v>388</v>
      </c>
      <c r="W7" s="24">
        <v>0.08</v>
      </c>
      <c r="X7" s="24">
        <v>4850</v>
      </c>
      <c r="Y7" s="24">
        <v>88.81</v>
      </c>
      <c r="Z7" s="24">
        <v>90.44</v>
      </c>
      <c r="AA7" s="24">
        <v>89.02</v>
      </c>
      <c r="AB7" s="24">
        <v>89.18</v>
      </c>
      <c r="AC7" s="24">
        <v>89.14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68.31</v>
      </c>
      <c r="BR7" s="24">
        <v>50.3</v>
      </c>
      <c r="BS7" s="24">
        <v>65.290000000000006</v>
      </c>
      <c r="BT7" s="24">
        <v>60.51</v>
      </c>
      <c r="BU7" s="24">
        <v>57.54</v>
      </c>
      <c r="BV7" s="24">
        <v>52.23</v>
      </c>
      <c r="BW7" s="24">
        <v>50.06</v>
      </c>
      <c r="BX7" s="24">
        <v>49.38</v>
      </c>
      <c r="BY7" s="24">
        <v>48.53</v>
      </c>
      <c r="BZ7" s="24">
        <v>46.11</v>
      </c>
      <c r="CA7" s="24">
        <v>46.46</v>
      </c>
      <c r="CB7" s="24">
        <v>261.04000000000002</v>
      </c>
      <c r="CC7" s="24">
        <v>355.17</v>
      </c>
      <c r="CD7" s="24">
        <v>279.56</v>
      </c>
      <c r="CE7" s="24">
        <v>302.60000000000002</v>
      </c>
      <c r="CF7" s="24">
        <v>316.49</v>
      </c>
      <c r="CG7" s="24">
        <v>294.05</v>
      </c>
      <c r="CH7" s="24">
        <v>309.22000000000003</v>
      </c>
      <c r="CI7" s="24">
        <v>316.97000000000003</v>
      </c>
      <c r="CJ7" s="24">
        <v>326.17</v>
      </c>
      <c r="CK7" s="24">
        <v>336.93</v>
      </c>
      <c r="CL7" s="24">
        <v>339.86</v>
      </c>
      <c r="CM7" s="24">
        <v>50.26</v>
      </c>
      <c r="CN7" s="24">
        <v>48.72</v>
      </c>
      <c r="CO7" s="24">
        <v>50.26</v>
      </c>
      <c r="CP7" s="24">
        <v>48.72</v>
      </c>
      <c r="CQ7" s="24">
        <v>48.45</v>
      </c>
      <c r="CR7" s="24">
        <v>50.56</v>
      </c>
      <c r="CS7" s="24">
        <v>47.35</v>
      </c>
      <c r="CT7" s="24">
        <v>46.36</v>
      </c>
      <c r="CU7" s="24">
        <v>46.45</v>
      </c>
      <c r="CV7" s="24">
        <v>45.36</v>
      </c>
      <c r="CW7" s="24">
        <v>45.78</v>
      </c>
      <c r="CX7" s="24">
        <v>97.96</v>
      </c>
      <c r="CY7" s="24">
        <v>98.83</v>
      </c>
      <c r="CZ7" s="24">
        <v>99.53</v>
      </c>
      <c r="DA7" s="24">
        <v>99.49</v>
      </c>
      <c r="DB7" s="24">
        <v>98.71</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SL638</cp:lastModifiedBy>
  <cp:lastPrinted>2024-01-30T07:53:28Z</cp:lastPrinted>
  <dcterms:created xsi:type="dcterms:W3CDTF">2023-12-12T03:02:12Z</dcterms:created>
  <dcterms:modified xsi:type="dcterms:W3CDTF">2024-02-06T02:16:55Z</dcterms:modified>
  <cp:category/>
</cp:coreProperties>
</file>