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5年度(2023)\040104財政調査(財務_財務)\その他財政調査一般(03／2027)\公営企業関係\240116_公営企業に係る「経営比較分析表」の分析等について\02_各課提出＝県提出\"/>
    </mc:Choice>
  </mc:AlternateContent>
  <xr:revisionPtr revIDLastSave="0" documentId="13_ncr:1_{9F9141D7-4757-4710-BAFB-D8C53EEDF269}" xr6:coauthVersionLast="47" xr6:coauthVersionMax="47" xr10:uidLastSave="{00000000-0000-0000-0000-000000000000}"/>
  <workbookProtection workbookAlgorithmName="SHA-512" workbookHashValue="uSr6b5cGiiWxg3E1g8ksLWkhh+5m2jE3v/MTqXwT1fDtRMYDelDo62l2XcrSkrBsLpeCZIGKzJ7WFTnQx7fCOA==" workbookSaltValue="ps787VGbiiaeNao08uSz7A==" workbookSpinCount="100000" lockStructure="1"/>
  <bookViews>
    <workbookView xWindow="-1236" yWindow="1020" windowWidth="21756" windowHeight="1188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C126" i="4" s="1"/>
  <c r="MK8" i="5"/>
  <c r="MJ8" i="5"/>
  <c r="MA8" i="5"/>
  <c r="LZ8" i="5"/>
  <c r="LQ8" i="5"/>
  <c r="LP8" i="5"/>
  <c r="LG8" i="5"/>
  <c r="LF8" i="5"/>
  <c r="KW8" i="5"/>
  <c r="KV8" i="5"/>
  <c r="KU8" i="5"/>
  <c r="KL8" i="5"/>
  <c r="KK8" i="5"/>
  <c r="KB8" i="5"/>
  <c r="KC12" i="5" s="1"/>
  <c r="NU102" i="4" s="1"/>
  <c r="KA8" i="5"/>
  <c r="JR8" i="5"/>
  <c r="JQ8" i="5"/>
  <c r="JH8" i="5"/>
  <c r="JG8" i="5"/>
  <c r="IX8" i="5"/>
  <c r="IW8" i="5"/>
  <c r="IV8" i="5"/>
  <c r="IM8" i="5"/>
  <c r="IN12" i="5" s="1"/>
  <c r="IL8" i="5"/>
  <c r="IC8" i="5"/>
  <c r="IC12" i="5" s="1"/>
  <c r="IB8" i="5"/>
  <c r="HS8" i="5"/>
  <c r="HT12" i="5" s="1"/>
  <c r="HR8" i="5"/>
  <c r="HI8" i="5"/>
  <c r="HK12" i="5" s="1"/>
  <c r="KC72" i="4" s="1"/>
  <c r="HH8" i="5"/>
  <c r="GY8" i="5"/>
  <c r="HB12" i="5" s="1"/>
  <c r="KT57" i="4" s="1"/>
  <c r="GX8" i="5"/>
  <c r="GW8" i="5"/>
  <c r="GM8" i="5"/>
  <c r="GC8" i="5"/>
  <c r="FS8" i="5"/>
  <c r="FJ8" i="5"/>
  <c r="FI8" i="5"/>
  <c r="EY8" i="5"/>
  <c r="EX8" i="5"/>
  <c r="EN8" i="5"/>
  <c r="ED8" i="5"/>
  <c r="DT8" i="5"/>
  <c r="DJ8" i="5"/>
  <c r="CZ8" i="5"/>
  <c r="CY8" i="5"/>
  <c r="CO8" i="5"/>
  <c r="CE8" i="5"/>
  <c r="BT8" i="5"/>
  <c r="BI8" i="5"/>
  <c r="AX8" i="5"/>
  <c r="AX6" i="5"/>
  <c r="FU19" i="4" s="1"/>
  <c r="AW6" i="5"/>
  <c r="AV6" i="5"/>
  <c r="AU6" i="5"/>
  <c r="HC16" i="4" s="1"/>
  <c r="AT6" i="5"/>
  <c r="AS6" i="5"/>
  <c r="AR6" i="5"/>
  <c r="AQ6" i="5"/>
  <c r="BS16" i="4" s="1"/>
  <c r="AP6" i="5"/>
  <c r="HC15" i="4" s="1"/>
  <c r="AO6" i="5"/>
  <c r="AN6" i="5"/>
  <c r="AM6" i="5"/>
  <c r="DB15" i="4" s="1"/>
  <c r="AL6" i="5"/>
  <c r="AK6" i="5"/>
  <c r="AJ6" i="5"/>
  <c r="AI6" i="5"/>
  <c r="EK14" i="4" s="1"/>
  <c r="AH6" i="5"/>
  <c r="DB14" i="4" s="1"/>
  <c r="AG6" i="5"/>
  <c r="AF6" i="5"/>
  <c r="AE6" i="5"/>
  <c r="FT13" i="4" s="1"/>
  <c r="AD6" i="5"/>
  <c r="AC6" i="5"/>
  <c r="AB6" i="5"/>
  <c r="AA6" i="5"/>
  <c r="HC12" i="4" s="1"/>
  <c r="Z6" i="5"/>
  <c r="FT12" i="4" s="1"/>
  <c r="Y6" i="5"/>
  <c r="X6" i="5"/>
  <c r="W6" i="5"/>
  <c r="BS12" i="4" s="1"/>
  <c r="V6" i="5"/>
  <c r="U6" i="5"/>
  <c r="T6" i="5"/>
  <c r="HA7" i="4" s="1"/>
  <c r="S6" i="5"/>
  <c r="R6" i="5"/>
  <c r="Q6" i="5"/>
  <c r="B7" i="4" s="1"/>
  <c r="P6" i="5"/>
  <c r="HA5" i="4" s="1"/>
  <c r="O6" i="5"/>
  <c r="EJ5" i="4" s="1"/>
  <c r="N6" i="5"/>
  <c r="M6" i="5"/>
  <c r="GN8" i="5" s="1"/>
  <c r="L6" i="5"/>
  <c r="K6" i="5"/>
  <c r="EJ3" i="4" s="1"/>
  <c r="J6" i="5"/>
  <c r="BS3" i="4" s="1"/>
  <c r="I6" i="5"/>
  <c r="B3" i="4" s="1"/>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J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FT16" i="4"/>
  <c r="EK16" i="4"/>
  <c r="DB16" i="4"/>
  <c r="FT15" i="4"/>
  <c r="EK15" i="4"/>
  <c r="BS15" i="4"/>
  <c r="HC14" i="4"/>
  <c r="FT14" i="4"/>
  <c r="BS14" i="4"/>
  <c r="HC13" i="4"/>
  <c r="EK13" i="4"/>
  <c r="DB13" i="4"/>
  <c r="BS13" i="4"/>
  <c r="EK12" i="4"/>
  <c r="DB12" i="4"/>
  <c r="EK11" i="4"/>
  <c r="BS9" i="4"/>
  <c r="BS5" i="4"/>
  <c r="B5" i="4"/>
  <c r="HA3" i="4"/>
  <c r="GD8" i="5" l="1"/>
  <c r="GP18" i="5"/>
  <c r="GO18" i="5"/>
  <c r="GR18" i="5"/>
  <c r="GN18" i="5"/>
  <c r="GQ18" i="5"/>
  <c r="GQ12" i="5"/>
  <c r="GL118" i="4" s="1"/>
  <c r="GP12" i="5"/>
  <c r="FU118" i="4" s="1"/>
  <c r="GO12" i="5"/>
  <c r="FD118" i="4" s="1"/>
  <c r="GR12" i="5"/>
  <c r="HC118" i="4" s="1"/>
  <c r="GN12" i="5"/>
  <c r="EM118"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FM12" i="5"/>
  <c r="GL72" i="4" s="1"/>
  <c r="GE12" i="5"/>
  <c r="FD102" i="4" s="1"/>
  <c r="JT12" i="5"/>
  <c r="OL87" i="4" s="1"/>
  <c r="GZ18" i="5"/>
  <c r="HC18" i="5"/>
  <c r="GY18" i="5"/>
  <c r="HB18" i="5"/>
  <c r="HA18" i="5"/>
  <c r="HC12" i="5"/>
  <c r="LK57" i="4" s="1"/>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Y12" i="5"/>
  <c r="IU57" i="4" s="1"/>
  <c r="HI12" i="5"/>
  <c r="IU72" i="4" s="1"/>
  <c r="HV12" i="5"/>
  <c r="KT87" i="4" s="1"/>
  <c r="IX12" i="5"/>
  <c r="ND5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FK12" i="5"/>
  <c r="FD72" i="4" s="1"/>
  <c r="GG12" i="5"/>
  <c r="GL102" i="4" s="1"/>
  <c r="GZ12" i="5"/>
  <c r="JL57" i="4" s="1"/>
  <c r="JB12" i="5"/>
  <c r="PT57" i="4" s="1"/>
  <c r="KL12" i="5"/>
  <c r="ND118" i="4" s="1"/>
  <c r="HM18" i="5"/>
  <c r="HI18" i="5"/>
  <c r="HL18" i="5"/>
  <c r="HJ12" i="5"/>
  <c r="JL72" i="4" s="1"/>
  <c r="HK18" i="5"/>
  <c r="HJ18" i="5"/>
  <c r="HL12" i="5"/>
  <c r="KT72" i="4" s="1"/>
  <c r="IE18" i="5"/>
  <c r="IG12" i="5"/>
  <c r="LK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FL12" i="5"/>
  <c r="FU72" i="4" s="1"/>
  <c r="GD12" i="5"/>
  <c r="EM102" i="4" s="1"/>
  <c r="GH12" i="5"/>
  <c r="HC102" i="4" s="1"/>
  <c r="HA12" i="5"/>
  <c r="KC57" i="4" s="1"/>
  <c r="HM12" i="5"/>
  <c r="LK72" i="4" s="1"/>
  <c r="IE12" i="5"/>
  <c r="KC102" i="4" s="1"/>
  <c r="JK12" i="5"/>
  <c r="PC72" i="4" s="1"/>
  <c r="KP12" i="5"/>
  <c r="PT118" i="4" s="1"/>
  <c r="FX18" i="5" l="1"/>
  <c r="FT18" i="5"/>
  <c r="FW18" i="5"/>
  <c r="FV18" i="5"/>
  <c r="FU18" i="5"/>
  <c r="FU12" i="5"/>
  <c r="FD87" i="4" s="1"/>
  <c r="FX12" i="5"/>
  <c r="HC87" i="4" s="1"/>
  <c r="FT12" i="5"/>
  <c r="EM87" i="4" s="1"/>
  <c r="FW12" i="5"/>
  <c r="GL87" i="4" s="1"/>
  <c r="FV12" i="5"/>
  <c r="FU8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<sst xmlns="http://schemas.openxmlformats.org/spreadsheetml/2006/main" count="1039" uniqueCount="277">
  <si>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</si>
  <si>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</si>
  <si>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</si>
  <si>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</si>
  <si>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</si>
  <si>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</si>
  <si>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</si>
  <si>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</si>
  <si>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目的：将来の資金不足に備えるため。　　5，576千円
一般会計への繰出しの有無…無
　 目的：　　　　　　　　　　　　　　　　　　　　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</si>
  <si>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</si>
  <si>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</si>
  <si>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</si>
  <si>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</si>
  <si>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</si>
  <si>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</si>
  <si>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</si>
  <si>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</si>
  <si>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</si>
  <si>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</si>
  <si>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</si>
  <si>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</si>
  <si>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</si>
  <si>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</si>
  <si>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</si>
  <si>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</si>
  <si>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</si>
  <si>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</si>
  <si>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</si>
  <si>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</si>
  <si>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</si>
  <si>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</si>
  <si>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</si>
  <si>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</si>
  <si>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</si>
  <si>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</si>
  <si>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</si>
  <si>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</si>
  <si>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</si>
  <si>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</si>
  <si>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</si>
  <si>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</si>
  <si>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</si>
  <si>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</si>
  <si>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</si>
  <si>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</si>
  <si>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</si>
  <si>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</si>
  <si>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</si>
  <si>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</si>
  <si>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</si>
  <si>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</si>
  <si>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</si>
  <si>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</si>
  <si>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</si>
  <si>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</si>
  <si>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</si>
  <si>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</si>
  <si>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</si>
  <si>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</si>
  <si>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</si>
  <si>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</si>
  <si>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</si>
  <si>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</si>
  <si>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</si>
  <si>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</si>
  <si>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</si>
  <si>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</si>
  <si>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</si>
  <si>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</si>
  <si>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</si>
  <si>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</si>
  <si>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</si>
  <si>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</si>
  <si>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</si>
  <si>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</si>
  <si>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</si>
  <si>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</si>
  <si>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</si>
  <si>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</si>
  <si>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</si>
  <si>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</si>
  <si>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</si>
  <si>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</si>
  <si>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</si>
  <si>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</si>
  <si>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</si>
  <si>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</si>
  <si>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</si>
  <si>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</si>
  <si>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</si>
  <si>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</si>
  <si>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</si>
  <si>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</si>
  <si>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</si>
  <si>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</si>
  <si>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</si>
  <si>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</si>
  <si>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</si>
  <si>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</si>
  <si>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</si>
  <si>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</si>
  <si>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</si>
  <si>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</si>
  <si>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</si>
  <si>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</si>
  <si>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</si>
  <si>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</si>
  <si>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</si>
  <si>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</si>
  <si>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</si>
  <si>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</si>
  <si>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</si>
  <si>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</si>
  <si>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</si>
  <si>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</si>
  <si>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</si>
  <si>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</si>
  <si>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</si>
  <si>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</si>
  <si>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</si>
  <si>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</si>
  <si>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</si>
  <si>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</si>
  <si>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</si>
  <si>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</si>
  <si>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</si>
  <si>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</si>
  <si>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</si>
  <si>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</si>
  <si>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</si>
  <si>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</si>
  <si>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</si>
  <si>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</si>
  <si>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</si>
  <si>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</si>
  <si>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</si>
  <si>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</si>
  <si>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中国電力ネットワーク㈱</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</si>
  <si>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</si>
  <si>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</si>
  <si>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</si>
  <si>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</si>
  <si>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</si>
  <si>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</si>
  <si>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</si>
  <si>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</si>
  <si>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</si>
  <si>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</si>
  <si>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</si>
  <si>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</si>
  <si>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</si>
  <si>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</si>
  <si>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</si>
  <si>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</si>
  <si>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</si>
  <si>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</si>
  <si>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</si>
  <si>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</si>
  <si>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</si>
  <si>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</si>
  <si>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</si>
  <si>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</si>
  <si>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</si>
  <si>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</si>
  <si>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</si>
  <si>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</si>
  <si>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</si>
  <si>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</si>
  <si>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</si>
  <si>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</si>
  <si>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</si>
  <si>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</si>
  <si>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</si>
  <si>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</si>
  <si>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</si>
  <si>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</si>
  <si>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</si>
  <si>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</si>
  <si>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</si>
  <si>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</si>
  <si>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</si>
  <si>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</si>
  <si>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</si>
  <si>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</si>
  <si>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</si>
  <si>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</si>
  <si>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</si>
  <si>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</si>
  <si>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</si>
  <si>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</si>
  <si>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</si>
  <si>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</si>
  <si>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</si>
  <si>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</si>
  <si>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</si>
  <si>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</si>
  <si>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</si>
  <si>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</si>
  <si>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</si>
  <si>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</si>
  <si>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</si>
  <si>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</si>
  <si>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</si>
  <si>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</si>
  <si>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</si>
  <si>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</si>
  <si>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</si>
  <si>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</si>
  <si>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</si>
  <si>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</si>
  <si>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</si>
  <si>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</si>
  <si>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</si>
  <si>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</si>
  <si>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</si>
  <si>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</si>
  <si>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</si>
  <si>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</si>
  <si>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</si>
  <si>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</si>
  <si>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</si>
  <si>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</si>
  <si>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</si>
  <si>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</si>
  <si>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</si>
  <si>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</si>
  <si>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</si>
  <si>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</si>
  <si>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</si>
  <si>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</si>
  <si>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</si>
  <si>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</si>
  <si>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</si>
  <si>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</si>
  <si>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</si>
  <si>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</si>
  <si>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</si>
  <si>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</si>
  <si>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</si>
  <si>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</si>
  <si>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</si>
  <si>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</si>
  <si>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</si>
  <si>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</si>
  <si>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</si>
  <si>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</si>
  <si>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</si>
  <si>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</si>
  <si>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</si>
  <si>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</si>
  <si>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</si>
  <si>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</si>
  <si>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</si>
  <si>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</si>
  <si>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</si>
  <si>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</si>
  <si>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</si>
  <si>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</si>
  <si>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</si>
  <si>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</si>
  <si>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</si>
  <si>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</si>
  <si>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</si>
  <si>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</si>
  <si>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</si>
  <si>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</si>
  <si>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</si>
  <si>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</si>
  <si>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</si>
  <si>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</si>
  <si>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</si>
  <si>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</si>
  <si>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</si>
  <si>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</si>
  <si>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【風力発電】
　２基ある風車のうち1基（2号機）は機器不具合により、年間を通して運転停止している。もう１基（1号機）についても経年劣化等による機器不具合のため、短期間の運転停止及び修繕が発生した。
　以上の要因があるものの、風力発電の設備利用率は6.4％（令和3年度比＋0.6ポイント）に上昇し、営業収支比率が目安の100%を上回った。
　設備点検時に発見された機器の不具合を早期に発見することで、大規模修繕の未然防止につなげる。それによって、長期間の運転停止に陥らない様に務め、収益性の向上を図る。</t>
    <rPh sb="93" eb="95">
      <t>ハッセイ</t>
    </rPh>
    <rPh sb="146" eb="148">
      <t>ジョウショウ</t>
    </rPh>
    <rPh sb="165" eb="166">
      <t>ウエ</t>
    </rPh>
    <rPh sb="173" eb="175">
      <t>セツビ</t>
    </rPh>
    <rPh sb="177" eb="178">
      <t>ジ</t>
    </rPh>
    <rPh sb="179" eb="181">
      <t>ハッケン</t>
    </rPh>
    <rPh sb="247" eb="249">
      <t>コウジョウ</t>
    </rPh>
    <phoneticPr fontId="5"/>
  </si>
  <si>
    <t>【風力発電】
①設備利用率について、令和4年度においても機器の不具合は発生し、運転を停止することもあるものの、令和3年度比で上昇した。点検により早期の故障防止に努める。
②修繕費比率については、経年劣化が進んでおり、細部のみならず大型機器に不具合が発生してきている。今後の不具合発生状況によっては、多額の修繕費を要するリスクがある。
③企業債については、平成29年度に償還完了。
④ＦＩＴ収入割合については、全量ＦＩＴ価格での売却のため100％であり、収益の安定性が確保されているが、ＦＩＴ期間終了後の収入減少リスクが懸念される。</t>
    <rPh sb="28" eb="30">
      <t>キキ</t>
    </rPh>
    <rPh sb="31" eb="34">
      <t>フグアイ</t>
    </rPh>
    <rPh sb="35" eb="37">
      <t>ハッセイ</t>
    </rPh>
    <rPh sb="39" eb="41">
      <t>ウンテン</t>
    </rPh>
    <rPh sb="42" eb="44">
      <t>テイシ</t>
    </rPh>
    <rPh sb="55" eb="57">
      <t>レイワ</t>
    </rPh>
    <rPh sb="58" eb="60">
      <t>ネンド</t>
    </rPh>
    <rPh sb="60" eb="61">
      <t>ヒ</t>
    </rPh>
    <rPh sb="62" eb="64">
      <t>ジョウショウ</t>
    </rPh>
    <rPh sb="67" eb="69">
      <t>テンケン</t>
    </rPh>
    <rPh sb="72" eb="74">
      <t>ソウキ</t>
    </rPh>
    <rPh sb="75" eb="77">
      <t>コショウ</t>
    </rPh>
    <rPh sb="77" eb="79">
      <t>ボウシ</t>
    </rPh>
    <rPh sb="80" eb="81">
      <t>ツト</t>
    </rPh>
    <phoneticPr fontId="5"/>
  </si>
  <si>
    <t>【風力発電】
　風力発電は風況により収入が不安定であるうえに設備修繕費の増加、長期間の稼働停止等に伴う売電収入の減少などにより経営状況は常に不安定な状態にある。
　企業債は平成29年度に償還完了しており、大規模修繕の未然防止ができれば、設備稼働率の上昇、収益の確保は可能であると考える。
　耐用年数（17年）も既に経過しており、今後の風力発電事業のあり方について検討を進めていく必要がある。</t>
    <rPh sb="68" eb="69">
      <t>ツネ</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</si>
</sst>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85</c:v>
                </c:pt>
                <c:pt idx="1">
                  <c:v>67.900000000000006</c:v>
                </c:pt>
                <c:pt idx="2">
                  <c:v>100</c:v>
                </c:pt>
                <c:pt idx="3">
                  <c:v>153.6</c:v>
                </c:pt>
                <c:pt idx="4">
                  <c:v>136.19999999999999</c:v>
                </c:pt>
              </c:numCache>
            </c:numRef>
          </c:val>
          <c:extLst>
            <c:ext xmlns:c16="http://schemas.microsoft.com/office/drawing/2014/chart" uri="{C3380CC4-5D6E-409C-BE32-E72D297353CC}">
              <c16:uniqueId val="{00000000-E10A-4090-A825-F26E2C6DD6A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10A-4090-A825-F26E2C6DD6A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0A-4090-A825-F26E2C6DD6A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149.80000000000001</c:v>
                </c:pt>
                <c:pt idx="1">
                  <c:v>67.7</c:v>
                </c:pt>
                <c:pt idx="2">
                  <c:v>68.599999999999994</c:v>
                </c:pt>
                <c:pt idx="3">
                  <c:v>153.6</c:v>
                </c:pt>
                <c:pt idx="4">
                  <c:v>136.19999999999999</c:v>
                </c:pt>
              </c:numCache>
            </c:numRef>
          </c:val>
          <c:extLst>
            <c:ext xmlns:c16="http://schemas.microsoft.com/office/drawing/2014/chart" uri="{C3380CC4-5D6E-409C-BE32-E72D297353CC}">
              <c16:uniqueId val="{00000000-5290-471E-8CB9-B245508D52B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290-471E-8CB9-B245508D52B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90-471E-8CB9-B245508D52B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8-4135-8AB1-5632D949C5B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8-4135-8AB1-5632D949C5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0F8-4135-8AB1-5632D949C5B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19230</c:v>
                </c:pt>
                <c:pt idx="1">
                  <c:v>31511.200000000001</c:v>
                </c:pt>
                <c:pt idx="2">
                  <c:v>31277.3</c:v>
                </c:pt>
                <c:pt idx="3">
                  <c:v>12045.2</c:v>
                </c:pt>
                <c:pt idx="4">
                  <c:v>15603.3</c:v>
                </c:pt>
              </c:numCache>
            </c:numRef>
          </c:val>
          <c:extLst>
            <c:ext xmlns:c16="http://schemas.microsoft.com/office/drawing/2014/chart" uri="{C3380CC4-5D6E-409C-BE32-E72D297353CC}">
              <c16:uniqueId val="{00000000-3221-4635-B2F2-F945429BD7C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3221-4635-B2F2-F945429BD7C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-7695</c:v>
                </c:pt>
                <c:pt idx="1">
                  <c:v>-4992</c:v>
                </c:pt>
                <c:pt idx="2">
                  <c:v>-4136</c:v>
                </c:pt>
                <c:pt idx="3">
                  <c:v>5576</c:v>
                </c:pt>
                <c:pt idx="4">
                  <c:v>5405</c:v>
                </c:pt>
              </c:numCache>
            </c:numRef>
          </c:val>
          <c:extLst>
            <c:ext xmlns:c16="http://schemas.microsoft.com/office/drawing/2014/chart" uri="{C3380CC4-5D6E-409C-BE32-E72D297353CC}">
              <c16:uniqueId val="{00000000-9B7D-4C0E-B6C8-0819B49EA50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9B7D-4C0E-B6C8-0819B49EA50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47</c:v>
                </c:pt>
                <c:pt idx="1">
                  <c:v>3.3</c:v>
                </c:pt>
                <c:pt idx="2">
                  <c:v>2.8</c:v>
                </c:pt>
                <c:pt idx="3">
                  <c:v>5.8</c:v>
                </c:pt>
                <c:pt idx="4">
                  <c:v>6.4</c:v>
                </c:pt>
              </c:numCache>
            </c:numRef>
          </c:val>
          <c:extLst>
            <c:ext xmlns:c16="http://schemas.microsoft.com/office/drawing/2014/chart" uri="{C3380CC4-5D6E-409C-BE32-E72D297353CC}">
              <c16:uniqueId val="{00000000-3FE8-402A-B876-2D73691887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3FE8-402A-B876-2D73691887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55.1</c:v>
                </c:pt>
                <c:pt idx="1">
                  <c:v>60.2</c:v>
                </c:pt>
                <c:pt idx="2">
                  <c:v>36.5</c:v>
                </c:pt>
                <c:pt idx="3">
                  <c:v>33.700000000000003</c:v>
                </c:pt>
                <c:pt idx="4">
                  <c:v>17</c:v>
                </c:pt>
              </c:numCache>
            </c:numRef>
          </c:val>
          <c:extLst>
            <c:ext xmlns:c16="http://schemas.microsoft.com/office/drawing/2014/chart" uri="{C3380CC4-5D6E-409C-BE32-E72D297353CC}">
              <c16:uniqueId val="{00000000-BF6D-4C53-A0F9-3A6E00B46F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BF6D-4C53-A0F9-3A6E00B46F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427-4826-A4D5-AE0C6698C3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427-4826-A4D5-AE0C6698C3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D-4F9E-8DD8-0F9EB17FE8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D-4F9E-8DD8-0F9EB17FE8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75.599999999999994</c:v>
                </c:pt>
                <c:pt idx="1">
                  <c:v>100</c:v>
                </c:pt>
                <c:pt idx="2">
                  <c:v>100</c:v>
                </c:pt>
                <c:pt idx="3">
                  <c:v>100</c:v>
                </c:pt>
                <c:pt idx="4">
                  <c:v>100</c:v>
                </c:pt>
              </c:numCache>
            </c:numRef>
          </c:val>
          <c:extLst>
            <c:ext xmlns:c16="http://schemas.microsoft.com/office/drawing/2014/chart" uri="{C3380CC4-5D6E-409C-BE32-E72D297353CC}">
              <c16:uniqueId val="{00000000-29C8-4E42-AA63-02D10296F1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29C8-4E42-AA63-02D10296F1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C-42B9-A1E6-C64B7E0CB4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C-42B9-A1E6-C64B7E0CB4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3-40E2-9431-66342B95F8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3-40E2-9431-66342B95F8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A-4B72-A0BB-A558674EAD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A-4B72-A0BB-A558674EAD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7-45A8-AFCE-27BA305C96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7-45A8-AFCE-27BA305C96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B-4882-A599-870366D0F0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B-4882-A599-870366D0F0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65.900000000000006</c:v>
                </c:pt>
                <c:pt idx="1">
                  <c:v>#N/A</c:v>
                </c:pt>
                <c:pt idx="2">
                  <c:v>#N/A</c:v>
                </c:pt>
                <c:pt idx="3">
                  <c:v>#N/A</c:v>
                </c:pt>
                <c:pt idx="4">
                  <c:v>#N/A</c:v>
                </c:pt>
              </c:numCache>
            </c:numRef>
          </c:val>
          <c:extLst>
            <c:ext xmlns:c16="http://schemas.microsoft.com/office/drawing/2014/chart" uri="{C3380CC4-5D6E-409C-BE32-E72D297353CC}">
              <c16:uniqueId val="{00000000-8D07-40A3-95A6-AA89810750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67.8</c:v>
                </c:pt>
                <c:pt idx="1">
                  <c:v>71</c:v>
                </c:pt>
                <c:pt idx="2">
                  <c:v>70.5</c:v>
                </c:pt>
                <c:pt idx="3">
                  <c:v>69.400000000000006</c:v>
                </c:pt>
                <c:pt idx="4">
                  <c:v>67.7</c:v>
                </c:pt>
              </c:numCache>
            </c:numRef>
          </c:val>
          <c:smooth val="0"/>
          <c:extLst>
            <c:ext xmlns:c16="http://schemas.microsoft.com/office/drawing/2014/chart" uri="{C3380CC4-5D6E-409C-BE32-E72D297353CC}">
              <c16:uniqueId val="{00000001-8D07-40A3-95A6-AA89810750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E7BE-4B2B-B8EB-E60D04F621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0.6</c:v>
                </c:pt>
                <c:pt idx="1">
                  <c:v>0.2</c:v>
                </c:pt>
                <c:pt idx="2">
                  <c:v>0.1</c:v>
                </c:pt>
                <c:pt idx="3">
                  <c:v>0.5</c:v>
                </c:pt>
                <c:pt idx="4">
                  <c:v>0.6</c:v>
                </c:pt>
              </c:numCache>
            </c:numRef>
          </c:val>
          <c:smooth val="0"/>
          <c:extLst>
            <c:ext xmlns:c16="http://schemas.microsoft.com/office/drawing/2014/chart" uri="{C3380CC4-5D6E-409C-BE32-E72D297353CC}">
              <c16:uniqueId val="{00000001-E7BE-4B2B-B8EB-E60D04F621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12D3-4C5D-AF64-4E0E637B49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43.5</c:v>
                </c:pt>
                <c:pt idx="1">
                  <c:v>42.8</c:v>
                </c:pt>
                <c:pt idx="2">
                  <c:v>41</c:v>
                </c:pt>
                <c:pt idx="3">
                  <c:v>46.6</c:v>
                </c:pt>
                <c:pt idx="4">
                  <c:v>32.200000000000003</c:v>
                </c:pt>
              </c:numCache>
            </c:numRef>
          </c:val>
          <c:smooth val="0"/>
          <c:extLst>
            <c:ext xmlns:c16="http://schemas.microsoft.com/office/drawing/2014/chart" uri="{C3380CC4-5D6E-409C-BE32-E72D297353CC}">
              <c16:uniqueId val="{00000001-12D3-4C5D-AF64-4E0E637B49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9-46CB-A79C-C9CBCC0078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9-46CB-A79C-C9CBCC0078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65.099999999999994</c:v>
                </c:pt>
                <c:pt idx="1">
                  <c:v>#N/A</c:v>
                </c:pt>
                <c:pt idx="2">
                  <c:v>#N/A</c:v>
                </c:pt>
                <c:pt idx="3">
                  <c:v>#N/A</c:v>
                </c:pt>
                <c:pt idx="4">
                  <c:v>#N/A</c:v>
                </c:pt>
              </c:numCache>
            </c:numRef>
          </c:val>
          <c:extLst>
            <c:ext xmlns:c16="http://schemas.microsoft.com/office/drawing/2014/chart" uri="{C3380CC4-5D6E-409C-BE32-E72D297353CC}">
              <c16:uniqueId val="{00000000-9BCA-46D5-AA5B-86E71FA922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33.799999999999997</c:v>
                </c:pt>
                <c:pt idx="1">
                  <c:v>24</c:v>
                </c:pt>
                <c:pt idx="2">
                  <c:v>23.8</c:v>
                </c:pt>
                <c:pt idx="3">
                  <c:v>30.5</c:v>
                </c:pt>
                <c:pt idx="4">
                  <c:v>14.5</c:v>
                </c:pt>
              </c:numCache>
            </c:numRef>
          </c:val>
          <c:smooth val="0"/>
          <c:extLst>
            <c:ext xmlns:c16="http://schemas.microsoft.com/office/drawing/2014/chart" uri="{C3380CC4-5D6E-409C-BE32-E72D297353CC}">
              <c16:uniqueId val="{00000001-9BCA-46D5-AA5B-86E71FA922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5.9</c:v>
                </c:pt>
                <c:pt idx="1">
                  <c:v>3.3</c:v>
                </c:pt>
                <c:pt idx="2">
                  <c:v>2.8</c:v>
                </c:pt>
                <c:pt idx="3">
                  <c:v>5.8</c:v>
                </c:pt>
                <c:pt idx="4">
                  <c:v>6.4</c:v>
                </c:pt>
              </c:numCache>
            </c:numRef>
          </c:val>
          <c:extLst>
            <c:ext xmlns:c16="http://schemas.microsoft.com/office/drawing/2014/chart" uri="{C3380CC4-5D6E-409C-BE32-E72D297353CC}">
              <c16:uniqueId val="{00000000-1899-4174-A99D-5771238215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1899-4174-A99D-5771238215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75.900000000000006</c:v>
                </c:pt>
                <c:pt idx="1">
                  <c:v>60.2</c:v>
                </c:pt>
                <c:pt idx="2">
                  <c:v>36.5</c:v>
                </c:pt>
                <c:pt idx="3">
                  <c:v>33.700000000000003</c:v>
                </c:pt>
                <c:pt idx="4">
                  <c:v>17</c:v>
                </c:pt>
              </c:numCache>
            </c:numRef>
          </c:val>
          <c:extLst>
            <c:ext xmlns:c16="http://schemas.microsoft.com/office/drawing/2014/chart" uri="{C3380CC4-5D6E-409C-BE32-E72D297353CC}">
              <c16:uniqueId val="{00000000-FDD1-4E01-992E-864A86C9D5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FDD1-4E01-992E-864A86C9D5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C72-4108-BFD3-CBC5EB82BD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BC72-4108-BFD3-CBC5EB82BD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63-4BF5-84F7-C0F8F3DD62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3-4BF5-84F7-C0F8F3DD62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EF-4B65-891C-C731DAFD74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D6EF-4B65-891C-C731DAFD74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2-4DF9-8AF0-1157A76980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2-4DF9-8AF0-1157A76980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D-4615-AF78-E50902D634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D-4615-AF78-E50902D634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2-438C-8316-EFC16927A8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2-438C-8316-EFC16927A8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8-4DCC-8FD4-B2AC01DEEA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8-4DCC-8FD4-B2AC01DEEA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F-421D-8394-5690CFDB47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F-421D-8394-5690CFDB47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613072"/>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613072"/>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613072"/>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613072"/>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613072"/>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498282"/>
          <a:ext cx="4743412" cy="2865419"/>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467610"/>
          <a:ext cx="4743412" cy="287877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467614"/>
          <a:ext cx="4743412" cy="2887685"/>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459208"/>
          <a:ext cx="4743412" cy="290896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471086"/>
          <a:ext cx="4743412" cy="286888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498282"/>
          <a:ext cx="4397827" cy="2865419"/>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467610"/>
          <a:ext cx="4397827" cy="287877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467614"/>
          <a:ext cx="4397827" cy="2887685"/>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459208"/>
          <a:ext cx="4397827" cy="290896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471086"/>
          <a:ext cx="4397827" cy="286888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498282"/>
          <a:ext cx="4397828" cy="2865419"/>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467610"/>
          <a:ext cx="4397828" cy="287877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467614"/>
          <a:ext cx="4397828" cy="2887685"/>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459208"/>
          <a:ext cx="4397828" cy="290896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471086"/>
          <a:ext cx="4397828" cy="286888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498282"/>
          <a:ext cx="4397828" cy="2865419"/>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467610"/>
          <a:ext cx="4397828" cy="287877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467614"/>
          <a:ext cx="4397828" cy="2887685"/>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459208"/>
          <a:ext cx="4397828" cy="290896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471086"/>
          <a:ext cx="4397828" cy="286888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498282"/>
          <a:ext cx="4397828" cy="2865419"/>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467610"/>
          <a:ext cx="4397828" cy="287877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467614"/>
          <a:ext cx="4397828" cy="2887685"/>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459208"/>
          <a:ext cx="4397828" cy="290896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471086"/>
          <a:ext cx="4397828" cy="286888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UX128" sqref="UX128"/>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5" t="str">
        <f>データ!H6</f>
        <v>島根県　出雲市</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c r="FM1" s="175"/>
      <c r="FN1" s="175"/>
      <c r="FO1" s="175"/>
      <c r="FP1" s="175"/>
      <c r="FQ1" s="175"/>
      <c r="FR1" s="175"/>
      <c r="FS1" s="175"/>
      <c r="FT1" s="175"/>
      <c r="FU1" s="175"/>
      <c r="FV1" s="175"/>
      <c r="FW1" s="175"/>
      <c r="FX1" s="175"/>
      <c r="FY1" s="175"/>
      <c r="FZ1" s="175"/>
      <c r="GA1" s="175"/>
      <c r="GB1" s="175"/>
      <c r="GC1" s="175"/>
      <c r="GD1" s="175"/>
      <c r="GE1" s="175"/>
      <c r="GF1" s="175"/>
      <c r="GG1" s="175"/>
      <c r="GH1" s="175"/>
      <c r="GI1" s="175"/>
      <c r="GJ1" s="175"/>
      <c r="GK1" s="175"/>
      <c r="GL1" s="175"/>
      <c r="GM1" s="175"/>
      <c r="GN1" s="175"/>
      <c r="GO1" s="175"/>
      <c r="GP1" s="175"/>
      <c r="GQ1" s="175"/>
      <c r="GR1" s="175"/>
      <c r="GS1" s="175"/>
      <c r="GT1" s="175"/>
      <c r="GU1" s="175"/>
      <c r="GV1" s="175"/>
      <c r="GW1" s="175"/>
      <c r="GX1" s="175"/>
      <c r="GY1" s="175"/>
      <c r="GZ1" s="175"/>
      <c r="HA1" s="176" t="s">
        <v>0</v>
      </c>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c r="IW1" s="176"/>
      <c r="IX1" s="176"/>
      <c r="IY1" s="176"/>
      <c r="IZ1" s="176"/>
      <c r="JA1" s="176"/>
      <c r="JB1" s="176"/>
      <c r="JC1" s="176"/>
      <c r="JD1" s="176"/>
      <c r="JE1" s="176"/>
      <c r="JF1" s="176"/>
      <c r="JG1" s="176"/>
      <c r="JH1" s="176"/>
      <c r="JI1" s="176"/>
      <c r="JJ1" s="176"/>
      <c r="JK1" s="176"/>
      <c r="JL1" s="176"/>
      <c r="JM1" s="176"/>
      <c r="JN1" s="176"/>
      <c r="JO1" s="176"/>
      <c r="JP1" s="176"/>
      <c r="JQ1" s="176"/>
      <c r="JR1" s="176"/>
      <c r="JS1" s="176"/>
      <c r="JT1" s="176"/>
      <c r="JU1" s="176"/>
      <c r="JV1" s="176"/>
      <c r="JW1" s="176"/>
      <c r="JX1" s="176"/>
      <c r="JY1" s="176"/>
      <c r="JZ1" s="176"/>
      <c r="KA1" s="176"/>
      <c r="KB1" s="176"/>
      <c r="KC1" s="176"/>
      <c r="KD1" s="176"/>
      <c r="KE1" s="176"/>
      <c r="KF1" s="176"/>
      <c r="KG1" s="176"/>
      <c r="KH1" s="176"/>
      <c r="KI1" s="176"/>
      <c r="KJ1" s="176"/>
      <c r="KK1" s="176"/>
      <c r="KL1" s="176"/>
      <c r="KM1" s="176"/>
      <c r="KN1" s="176"/>
      <c r="KO1" s="176"/>
      <c r="KP1" s="176"/>
      <c r="KQ1" s="176"/>
      <c r="KR1" s="176"/>
      <c r="KS1" s="176"/>
      <c r="KT1" s="176"/>
      <c r="KU1" s="176"/>
      <c r="KV1" s="176"/>
      <c r="KW1" s="176"/>
      <c r="KX1" s="176"/>
      <c r="KY1" s="176"/>
      <c r="KZ1" s="176"/>
      <c r="LA1" s="176"/>
      <c r="LB1" s="176"/>
      <c r="LC1" s="176"/>
      <c r="LD1" s="176"/>
      <c r="LE1" s="176"/>
      <c r="LF1" s="176"/>
      <c r="LG1" s="176"/>
      <c r="LH1" s="176"/>
      <c r="LI1" s="176"/>
      <c r="LJ1" s="176"/>
      <c r="LK1" s="176"/>
      <c r="LL1" s="176"/>
      <c r="LM1" s="176"/>
      <c r="LN1" s="176"/>
      <c r="LO1" s="176"/>
      <c r="LP1" s="176"/>
      <c r="LQ1" s="176"/>
      <c r="LR1" s="176"/>
      <c r="LS1" s="176"/>
      <c r="LT1" s="176"/>
      <c r="LU1" s="176"/>
      <c r="LV1" s="176"/>
      <c r="LW1" s="176"/>
      <c r="LX1" s="176"/>
      <c r="LY1" s="176"/>
      <c r="LZ1" s="176"/>
      <c r="MA1" s="176"/>
      <c r="MB1" s="176"/>
      <c r="MC1" s="176"/>
      <c r="MD1" s="176"/>
      <c r="ME1" s="176"/>
      <c r="MF1" s="176"/>
      <c r="MG1" s="176"/>
      <c r="MH1" s="176"/>
      <c r="MI1" s="176"/>
      <c r="MJ1" s="176"/>
      <c r="MK1" s="176"/>
      <c r="ML1" s="176"/>
      <c r="MM1" s="176"/>
      <c r="MN1" s="176"/>
      <c r="MO1" s="176"/>
      <c r="MP1" s="176"/>
      <c r="MQ1" s="176"/>
      <c r="MR1" s="176"/>
      <c r="MS1" s="176"/>
      <c r="MT1" s="176"/>
      <c r="MU1" s="176"/>
      <c r="MV1" s="176"/>
      <c r="MW1" s="176"/>
      <c r="MX1" s="176"/>
      <c r="MY1" s="176"/>
      <c r="MZ1" s="176"/>
      <c r="NA1" s="176"/>
      <c r="NB1" s="176"/>
      <c r="NC1" s="176"/>
      <c r="ND1" s="176"/>
      <c r="NE1" s="176"/>
      <c r="NF1" s="176"/>
      <c r="NG1" s="176"/>
      <c r="NH1" s="176"/>
      <c r="NI1" s="176"/>
      <c r="NJ1" s="176"/>
      <c r="NK1" s="176"/>
      <c r="NL1" s="176"/>
      <c r="NM1" s="176"/>
      <c r="NN1" s="176"/>
      <c r="NO1" s="176"/>
      <c r="NP1" s="176"/>
      <c r="NQ1" s="176"/>
      <c r="NR1" s="176"/>
      <c r="NS1" s="176"/>
      <c r="NT1" s="176"/>
      <c r="NU1" s="176"/>
      <c r="NV1" s="176"/>
      <c r="NW1" s="176"/>
      <c r="NX1" s="176"/>
      <c r="NY1" s="176"/>
      <c r="NZ1" s="176"/>
      <c r="OA1" s="176"/>
      <c r="OB1" s="176"/>
      <c r="OC1" s="176"/>
      <c r="OD1" s="176"/>
      <c r="OE1" s="176"/>
      <c r="OF1" s="176"/>
      <c r="OG1" s="176"/>
      <c r="OH1" s="176"/>
      <c r="OI1" s="176"/>
      <c r="OJ1" s="176"/>
      <c r="OK1" s="176"/>
      <c r="OL1" s="176"/>
      <c r="OM1" s="176"/>
      <c r="ON1" s="176"/>
      <c r="OO1" s="176"/>
      <c r="OP1" s="176"/>
      <c r="OQ1" s="176"/>
      <c r="OR1" s="176"/>
      <c r="OS1" s="176"/>
      <c r="OT1" s="176"/>
      <c r="OU1" s="176"/>
      <c r="OV1" s="176"/>
      <c r="OW1" s="176"/>
      <c r="OX1" s="176"/>
      <c r="OY1" s="176"/>
      <c r="OZ1" s="176"/>
      <c r="PA1" s="176"/>
      <c r="PB1" s="176"/>
      <c r="PC1" s="176"/>
      <c r="PD1" s="176"/>
      <c r="PE1" s="176"/>
      <c r="PF1" s="176"/>
      <c r="PG1" s="176"/>
      <c r="PH1" s="176"/>
      <c r="PI1" s="176"/>
      <c r="PJ1" s="176"/>
      <c r="PK1" s="176"/>
      <c r="PL1" s="176"/>
      <c r="PM1" s="176"/>
      <c r="PN1" s="176"/>
      <c r="PO1" s="176"/>
      <c r="PP1" s="176"/>
      <c r="PQ1" s="176"/>
      <c r="PR1" s="176"/>
      <c r="PS1" s="176"/>
      <c r="PT1" s="176"/>
      <c r="PU1" s="176"/>
      <c r="PV1" s="176"/>
      <c r="PW1" s="176"/>
      <c r="PX1" s="176"/>
      <c r="PY1" s="176"/>
      <c r="PZ1" s="176"/>
      <c r="QA1" s="176"/>
      <c r="QB1" s="176"/>
      <c r="QC1" s="176"/>
      <c r="QD1" s="176"/>
      <c r="QE1" s="176"/>
      <c r="QF1" s="176"/>
      <c r="QG1" s="176"/>
      <c r="QH1" s="176"/>
      <c r="QI1" s="176"/>
      <c r="QJ1" s="176"/>
      <c r="QK1" s="176"/>
      <c r="QL1" s="176"/>
      <c r="QM1" s="176"/>
      <c r="QN1" s="176"/>
      <c r="QO1" s="176"/>
      <c r="QP1" s="176"/>
      <c r="QQ1" s="176"/>
      <c r="QR1" s="176"/>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7" t="s">
        <v>1</v>
      </c>
      <c r="VE1" s="177"/>
      <c r="VF1" s="177"/>
      <c r="VG1" s="1"/>
      <c r="VH1" s="1"/>
      <c r="VI1" s="1"/>
      <c r="VJ1" s="1"/>
    </row>
    <row r="2" spans="1:582" ht="23.1"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8" t="s">
        <v>6</v>
      </c>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80"/>
      <c r="VB2" s="1"/>
      <c r="VC2" s="1"/>
      <c r="VD2" s="181" t="s">
        <v>7</v>
      </c>
      <c r="VE2" s="182"/>
      <c r="VF2" s="182"/>
      <c r="VG2" s="182"/>
      <c r="VH2" s="182"/>
      <c r="VI2" s="182"/>
      <c r="VJ2" s="183"/>
    </row>
    <row r="3" spans="1:582" ht="23.1"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06" t="s">
        <v>274</v>
      </c>
      <c r="VE3" s="107"/>
      <c r="VF3" s="107"/>
      <c r="VG3" s="107"/>
      <c r="VH3" s="107"/>
      <c r="VI3" s="107"/>
      <c r="VJ3" s="108"/>
    </row>
    <row r="4" spans="1:582" ht="23.1" customHeight="1" x14ac:dyDescent="0.2">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06"/>
      <c r="VE4" s="107"/>
      <c r="VF4" s="107"/>
      <c r="VG4" s="107"/>
      <c r="VH4" s="107"/>
      <c r="VI4" s="107"/>
      <c r="VJ4" s="108"/>
    </row>
    <row r="5" spans="1:582" ht="23.1" customHeight="1" x14ac:dyDescent="0.2">
      <c r="A5" s="1"/>
      <c r="B5" s="170" t="str">
        <f>データ!M6</f>
        <v>-</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2"/>
      <c r="BS5" s="173" t="str">
        <f>データ!N6</f>
        <v>-</v>
      </c>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2"/>
      <c r="EJ5" s="173">
        <f>データ!O6</f>
        <v>1</v>
      </c>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2"/>
      <c r="HA5" s="173" t="str">
        <f>データ!P6</f>
        <v>-</v>
      </c>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4"/>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06"/>
      <c r="VE5" s="107"/>
      <c r="VF5" s="107"/>
      <c r="VG5" s="107"/>
      <c r="VH5" s="107"/>
      <c r="VI5" s="107"/>
      <c r="VJ5" s="108"/>
    </row>
    <row r="6" spans="1:582" ht="23.1" customHeight="1" x14ac:dyDescent="0.2">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06"/>
      <c r="VE6" s="107"/>
      <c r="VF6" s="107"/>
      <c r="VG6" s="107"/>
      <c r="VH6" s="107"/>
      <c r="VI6" s="107"/>
      <c r="VJ6" s="108"/>
    </row>
    <row r="7" spans="1:582" ht="36" customHeight="1" x14ac:dyDescent="0.2">
      <c r="A7" s="1"/>
      <c r="B7" s="167"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8" t="s">
        <v>135</v>
      </c>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t="s">
        <v>135</v>
      </c>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9"/>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06"/>
      <c r="VE7" s="107"/>
      <c r="VF7" s="107"/>
      <c r="VG7" s="107"/>
      <c r="VH7" s="107"/>
      <c r="VI7" s="107"/>
      <c r="VJ7" s="108"/>
    </row>
    <row r="8" spans="1:582" ht="23.1" customHeight="1" x14ac:dyDescent="0.2">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06"/>
      <c r="VE8" s="107"/>
      <c r="VF8" s="107"/>
      <c r="VG8" s="107"/>
      <c r="VH8" s="107"/>
      <c r="VI8" s="107"/>
      <c r="VJ8" s="108"/>
    </row>
    <row r="9" spans="1:582" ht="23.1" customHeight="1" thickBot="1" x14ac:dyDescent="0.25">
      <c r="A9" s="1"/>
      <c r="B9" s="147" t="s">
        <v>137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f>データ!V6</f>
        <v>100</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06"/>
      <c r="VE9" s="107"/>
      <c r="VF9" s="107"/>
      <c r="VG9" s="107"/>
      <c r="VH9" s="107"/>
      <c r="VI9" s="107"/>
      <c r="VJ9" s="108"/>
    </row>
    <row r="10" spans="1:582" ht="27" customHeight="1" thickBot="1" x14ac:dyDescent="0.25">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06"/>
      <c r="VE10" s="107"/>
      <c r="VF10" s="107"/>
      <c r="VG10" s="107"/>
      <c r="VH10" s="107"/>
      <c r="VI10" s="107"/>
      <c r="VJ10" s="108"/>
    </row>
    <row r="11" spans="1:582" ht="23.1" customHeight="1" x14ac:dyDescent="0.2">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06"/>
      <c r="VE11" s="107"/>
      <c r="VF11" s="107"/>
      <c r="VG11" s="107"/>
      <c r="VH11" s="107"/>
      <c r="VI11" s="107"/>
      <c r="VJ11" s="108"/>
    </row>
    <row r="12" spans="1:582" ht="23.1" customHeight="1" x14ac:dyDescent="0.2">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t="str">
        <f>データ!W6</f>
        <v>-</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t="str">
        <f>データ!X6</f>
        <v>-</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t="str">
        <f>データ!Y6</f>
        <v>-</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t="str">
        <f>データ!Z6</f>
        <v>-</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t="str">
        <f>データ!AA6</f>
        <v>-</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06"/>
      <c r="VE12" s="107"/>
      <c r="VF12" s="107"/>
      <c r="VG12" s="107"/>
      <c r="VH12" s="107"/>
      <c r="VI12" s="107"/>
      <c r="VJ12" s="108"/>
    </row>
    <row r="13" spans="1:582" ht="23.1" customHeight="1" x14ac:dyDescent="0.2">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f>データ!AB6</f>
        <v>21302</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06"/>
      <c r="VE13" s="107"/>
      <c r="VF13" s="107"/>
      <c r="VG13" s="107"/>
      <c r="VH13" s="107"/>
      <c r="VI13" s="107"/>
      <c r="VJ13" s="108"/>
    </row>
    <row r="14" spans="1:582" ht="23.1" customHeight="1" x14ac:dyDescent="0.2">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f>データ!AG6</f>
        <v>885</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f>データ!AH6</f>
        <v>493</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f>データ!AI6</f>
        <v>422</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f>データ!AJ6</f>
        <v>863</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f>データ!AK6</f>
        <v>958</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06"/>
      <c r="VE14" s="107"/>
      <c r="VF14" s="107"/>
      <c r="VG14" s="107"/>
      <c r="VH14" s="107"/>
      <c r="VI14" s="107"/>
      <c r="VJ14" s="108"/>
    </row>
    <row r="15" spans="1:582" ht="23.1" customHeight="1" x14ac:dyDescent="0.2">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t="str">
        <f>データ!AM6</f>
        <v>-</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t="str">
        <f>データ!AN6</f>
        <v>-</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t="str">
        <f>データ!AO6</f>
        <v>-</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t="str">
        <f>データ!AP6</f>
        <v>-</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06"/>
      <c r="VE15" s="107"/>
      <c r="VF15" s="107"/>
      <c r="VG15" s="107"/>
      <c r="VH15" s="107"/>
      <c r="VI15" s="107"/>
      <c r="VJ15" s="108"/>
    </row>
    <row r="16" spans="1:582" ht="23.1" customHeight="1" thickBot="1" x14ac:dyDescent="0.25">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22187</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493</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422</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863</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958</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06"/>
      <c r="VE17" s="107"/>
      <c r="VF17" s="107"/>
      <c r="VG17" s="107"/>
      <c r="VH17" s="107"/>
      <c r="VI17" s="107"/>
      <c r="VJ17" s="108"/>
    </row>
    <row r="18" spans="1:582" ht="23.1"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06"/>
      <c r="VE18" s="107"/>
      <c r="VF18" s="107"/>
      <c r="VG18" s="107"/>
      <c r="VH18" s="107"/>
      <c r="VI18" s="107"/>
      <c r="VJ18" s="108"/>
    </row>
    <row r="19" spans="1:582" ht="23.1" customHeight="1" thickBot="1" x14ac:dyDescent="0.25">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18503</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18503</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85</v>
      </c>
      <c r="S36" s="93"/>
      <c r="T36" s="93"/>
      <c r="U36" s="93"/>
      <c r="V36" s="93"/>
      <c r="W36" s="93"/>
      <c r="X36" s="93"/>
      <c r="Y36" s="93"/>
      <c r="Z36" s="93"/>
      <c r="AA36" s="93"/>
      <c r="AB36" s="93"/>
      <c r="AC36" s="93"/>
      <c r="AD36" s="93"/>
      <c r="AE36" s="93"/>
      <c r="AF36" s="93"/>
      <c r="AG36" s="93"/>
      <c r="AH36" s="93"/>
      <c r="AI36" s="93"/>
      <c r="AJ36" s="94"/>
      <c r="AK36" s="92">
        <f>データ!AZ11</f>
        <v>67.900000000000006</v>
      </c>
      <c r="AL36" s="93"/>
      <c r="AM36" s="93"/>
      <c r="AN36" s="93"/>
      <c r="AO36" s="93"/>
      <c r="AP36" s="93"/>
      <c r="AQ36" s="93"/>
      <c r="AR36" s="93"/>
      <c r="AS36" s="93"/>
      <c r="AT36" s="93"/>
      <c r="AU36" s="93"/>
      <c r="AV36" s="93"/>
      <c r="AW36" s="93"/>
      <c r="AX36" s="93"/>
      <c r="AY36" s="93"/>
      <c r="AZ36" s="93"/>
      <c r="BA36" s="93"/>
      <c r="BB36" s="93"/>
      <c r="BC36" s="94"/>
      <c r="BD36" s="92">
        <f>データ!BA11</f>
        <v>100</v>
      </c>
      <c r="BE36" s="93"/>
      <c r="BF36" s="93"/>
      <c r="BG36" s="93"/>
      <c r="BH36" s="93"/>
      <c r="BI36" s="93"/>
      <c r="BJ36" s="93"/>
      <c r="BK36" s="93"/>
      <c r="BL36" s="93"/>
      <c r="BM36" s="93"/>
      <c r="BN36" s="93"/>
      <c r="BO36" s="93"/>
      <c r="BP36" s="93"/>
      <c r="BQ36" s="93"/>
      <c r="BR36" s="93"/>
      <c r="BS36" s="93"/>
      <c r="BT36" s="93"/>
      <c r="BU36" s="93"/>
      <c r="BV36" s="94"/>
      <c r="BW36" s="92">
        <f>データ!BB11</f>
        <v>153.6</v>
      </c>
      <c r="BX36" s="93"/>
      <c r="BY36" s="93"/>
      <c r="BZ36" s="93"/>
      <c r="CA36" s="93"/>
      <c r="CB36" s="93"/>
      <c r="CC36" s="93"/>
      <c r="CD36" s="93"/>
      <c r="CE36" s="93"/>
      <c r="CF36" s="93"/>
      <c r="CG36" s="93"/>
      <c r="CH36" s="93"/>
      <c r="CI36" s="93"/>
      <c r="CJ36" s="93"/>
      <c r="CK36" s="93"/>
      <c r="CL36" s="93"/>
      <c r="CM36" s="93"/>
      <c r="CN36" s="93"/>
      <c r="CO36" s="94"/>
      <c r="CP36" s="92">
        <f>データ!BC11</f>
        <v>136.19999999999999</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149.80000000000001</v>
      </c>
      <c r="EC36" s="93"/>
      <c r="ED36" s="93"/>
      <c r="EE36" s="93"/>
      <c r="EF36" s="93"/>
      <c r="EG36" s="93"/>
      <c r="EH36" s="93"/>
      <c r="EI36" s="93"/>
      <c r="EJ36" s="93"/>
      <c r="EK36" s="93"/>
      <c r="EL36" s="93"/>
      <c r="EM36" s="93"/>
      <c r="EN36" s="93"/>
      <c r="EO36" s="93"/>
      <c r="EP36" s="93"/>
      <c r="EQ36" s="93"/>
      <c r="ER36" s="93"/>
      <c r="ES36" s="93"/>
      <c r="ET36" s="94"/>
      <c r="EU36" s="92">
        <f>データ!BK11</f>
        <v>67.7</v>
      </c>
      <c r="EV36" s="93"/>
      <c r="EW36" s="93"/>
      <c r="EX36" s="93"/>
      <c r="EY36" s="93"/>
      <c r="EZ36" s="93"/>
      <c r="FA36" s="93"/>
      <c r="FB36" s="93"/>
      <c r="FC36" s="93"/>
      <c r="FD36" s="93"/>
      <c r="FE36" s="93"/>
      <c r="FF36" s="93"/>
      <c r="FG36" s="93"/>
      <c r="FH36" s="93"/>
      <c r="FI36" s="93"/>
      <c r="FJ36" s="93"/>
      <c r="FK36" s="93"/>
      <c r="FL36" s="93"/>
      <c r="FM36" s="94"/>
      <c r="FN36" s="92">
        <f>データ!BL11</f>
        <v>68.599999999999994</v>
      </c>
      <c r="FO36" s="93"/>
      <c r="FP36" s="93"/>
      <c r="FQ36" s="93"/>
      <c r="FR36" s="93"/>
      <c r="FS36" s="93"/>
      <c r="FT36" s="93"/>
      <c r="FU36" s="93"/>
      <c r="FV36" s="93"/>
      <c r="FW36" s="93"/>
      <c r="FX36" s="93"/>
      <c r="FY36" s="93"/>
      <c r="FZ36" s="93"/>
      <c r="GA36" s="93"/>
      <c r="GB36" s="93"/>
      <c r="GC36" s="93"/>
      <c r="GD36" s="93"/>
      <c r="GE36" s="93"/>
      <c r="GF36" s="94"/>
      <c r="GG36" s="92">
        <f>データ!BM11</f>
        <v>153.6</v>
      </c>
      <c r="GH36" s="93"/>
      <c r="GI36" s="93"/>
      <c r="GJ36" s="93"/>
      <c r="GK36" s="93"/>
      <c r="GL36" s="93"/>
      <c r="GM36" s="93"/>
      <c r="GN36" s="93"/>
      <c r="GO36" s="93"/>
      <c r="GP36" s="93"/>
      <c r="GQ36" s="93"/>
      <c r="GR36" s="93"/>
      <c r="GS36" s="93"/>
      <c r="GT36" s="93"/>
      <c r="GU36" s="93"/>
      <c r="GV36" s="93"/>
      <c r="GW36" s="93"/>
      <c r="GX36" s="93"/>
      <c r="GY36" s="94"/>
      <c r="GZ36" s="92">
        <f>データ!BN11</f>
        <v>136.19999999999999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19230</v>
      </c>
      <c r="MW36" s="93"/>
      <c r="MX36" s="93"/>
      <c r="MY36" s="93"/>
      <c r="MZ36" s="93"/>
      <c r="NA36" s="93"/>
      <c r="NB36" s="93"/>
      <c r="NC36" s="93"/>
      <c r="ND36" s="93"/>
      <c r="NE36" s="93"/>
      <c r="NF36" s="93"/>
      <c r="NG36" s="93"/>
      <c r="NH36" s="93"/>
      <c r="NI36" s="93"/>
      <c r="NJ36" s="93"/>
      <c r="NK36" s="93"/>
      <c r="NL36" s="93"/>
      <c r="NM36" s="93"/>
      <c r="NN36" s="94"/>
      <c r="NO36" s="92">
        <f>データ!CG11</f>
        <v>31511.200000000001</v>
      </c>
      <c r="NP36" s="93"/>
      <c r="NQ36" s="93"/>
      <c r="NR36" s="93"/>
      <c r="NS36" s="93"/>
      <c r="NT36" s="93"/>
      <c r="NU36" s="93"/>
      <c r="NV36" s="93"/>
      <c r="NW36" s="93"/>
      <c r="NX36" s="93"/>
      <c r="NY36" s="93"/>
      <c r="NZ36" s="93"/>
      <c r="OA36" s="93"/>
      <c r="OB36" s="93"/>
      <c r="OC36" s="93"/>
      <c r="OD36" s="93"/>
      <c r="OE36" s="93"/>
      <c r="OF36" s="93"/>
      <c r="OG36" s="94"/>
      <c r="OH36" s="92">
        <f>データ!CH11</f>
        <v>31277.3</v>
      </c>
      <c r="OI36" s="93"/>
      <c r="OJ36" s="93"/>
      <c r="OK36" s="93"/>
      <c r="OL36" s="93"/>
      <c r="OM36" s="93"/>
      <c r="ON36" s="93"/>
      <c r="OO36" s="93"/>
      <c r="OP36" s="93"/>
      <c r="OQ36" s="93"/>
      <c r="OR36" s="93"/>
      <c r="OS36" s="93"/>
      <c r="OT36" s="93"/>
      <c r="OU36" s="93"/>
      <c r="OV36" s="93"/>
      <c r="OW36" s="93"/>
      <c r="OX36" s="93"/>
      <c r="OY36" s="93"/>
      <c r="OZ36" s="94"/>
      <c r="PA36" s="92">
        <f>データ!CI11</f>
        <v>12045.2</v>
      </c>
      <c r="PB36" s="93"/>
      <c r="PC36" s="93"/>
      <c r="PD36" s="93"/>
      <c r="PE36" s="93"/>
      <c r="PF36" s="93"/>
      <c r="PG36" s="93"/>
      <c r="PH36" s="93"/>
      <c r="PI36" s="93"/>
      <c r="PJ36" s="93"/>
      <c r="PK36" s="93"/>
      <c r="PL36" s="93"/>
      <c r="PM36" s="93"/>
      <c r="PN36" s="93"/>
      <c r="PO36" s="93"/>
      <c r="PP36" s="93"/>
      <c r="PQ36" s="93"/>
      <c r="PR36" s="93"/>
      <c r="PS36" s="94"/>
      <c r="PT36" s="92">
        <f>データ!CJ11</f>
        <v>15603.3</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-7695</v>
      </c>
      <c r="RH36" s="127"/>
      <c r="RI36" s="127"/>
      <c r="RJ36" s="127"/>
      <c r="RK36" s="127"/>
      <c r="RL36" s="127"/>
      <c r="RM36" s="127"/>
      <c r="RN36" s="127"/>
      <c r="RO36" s="127"/>
      <c r="RP36" s="127"/>
      <c r="RQ36" s="127"/>
      <c r="RR36" s="127"/>
      <c r="RS36" s="127"/>
      <c r="RT36" s="127"/>
      <c r="RU36" s="127"/>
      <c r="RV36" s="127"/>
      <c r="RW36" s="127"/>
      <c r="RX36" s="127"/>
      <c r="RY36" s="128"/>
      <c r="RZ36" s="126">
        <f>データ!CQ11</f>
        <v>-4992</v>
      </c>
      <c r="SA36" s="127"/>
      <c r="SB36" s="127"/>
      <c r="SC36" s="127"/>
      <c r="SD36" s="127"/>
      <c r="SE36" s="127"/>
      <c r="SF36" s="127"/>
      <c r="SG36" s="127"/>
      <c r="SH36" s="127"/>
      <c r="SI36" s="127"/>
      <c r="SJ36" s="127"/>
      <c r="SK36" s="127"/>
      <c r="SL36" s="127"/>
      <c r="SM36" s="127"/>
      <c r="SN36" s="127"/>
      <c r="SO36" s="127"/>
      <c r="SP36" s="127"/>
      <c r="SQ36" s="127"/>
      <c r="SR36" s="128"/>
      <c r="SS36" s="126">
        <f>データ!CR11</f>
        <v>-4136</v>
      </c>
      <c r="ST36" s="127"/>
      <c r="SU36" s="127"/>
      <c r="SV36" s="127"/>
      <c r="SW36" s="127"/>
      <c r="SX36" s="127"/>
      <c r="SY36" s="127"/>
      <c r="SZ36" s="127"/>
      <c r="TA36" s="127"/>
      <c r="TB36" s="127"/>
      <c r="TC36" s="127"/>
      <c r="TD36" s="127"/>
      <c r="TE36" s="127"/>
      <c r="TF36" s="127"/>
      <c r="TG36" s="127"/>
      <c r="TH36" s="127"/>
      <c r="TI36" s="127"/>
      <c r="TJ36" s="127"/>
      <c r="TK36" s="128"/>
      <c r="TL36" s="126">
        <f>データ!CS11</f>
        <v>5576</v>
      </c>
      <c r="TM36" s="127"/>
      <c r="TN36" s="127"/>
      <c r="TO36" s="127"/>
      <c r="TP36" s="127"/>
      <c r="TQ36" s="127"/>
      <c r="TR36" s="127"/>
      <c r="TS36" s="127"/>
      <c r="TT36" s="127"/>
      <c r="TU36" s="127"/>
      <c r="TV36" s="127"/>
      <c r="TW36" s="127"/>
      <c r="TX36" s="127"/>
      <c r="TY36" s="127"/>
      <c r="TZ36" s="127"/>
      <c r="UA36" s="127"/>
      <c r="UB36" s="127"/>
      <c r="UC36" s="127"/>
      <c r="UD36" s="128"/>
      <c r="UE36" s="126">
        <f>データ!CT11</f>
        <v>5405</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6">
        <f>データ!CP12</f>
        <v>34140</v>
      </c>
      <c r="RH37" s="127"/>
      <c r="RI37" s="127"/>
      <c r="RJ37" s="127"/>
      <c r="RK37" s="127"/>
      <c r="RL37" s="127"/>
      <c r="RM37" s="127"/>
      <c r="RN37" s="127"/>
      <c r="RO37" s="127"/>
      <c r="RP37" s="127"/>
      <c r="RQ37" s="127"/>
      <c r="RR37" s="127"/>
      <c r="RS37" s="127"/>
      <c r="RT37" s="127"/>
      <c r="RU37" s="127"/>
      <c r="RV37" s="127"/>
      <c r="RW37" s="127"/>
      <c r="RX37" s="127"/>
      <c r="RY37" s="128"/>
      <c r="RZ37" s="126">
        <f>データ!CQ12</f>
        <v>33434</v>
      </c>
      <c r="SA37" s="127"/>
      <c r="SB37" s="127"/>
      <c r="SC37" s="127"/>
      <c r="SD37" s="127"/>
      <c r="SE37" s="127"/>
      <c r="SF37" s="127"/>
      <c r="SG37" s="127"/>
      <c r="SH37" s="127"/>
      <c r="SI37" s="127"/>
      <c r="SJ37" s="127"/>
      <c r="SK37" s="127"/>
      <c r="SL37" s="127"/>
      <c r="SM37" s="127"/>
      <c r="SN37" s="127"/>
      <c r="SO37" s="127"/>
      <c r="SP37" s="127"/>
      <c r="SQ37" s="127"/>
      <c r="SR37" s="128"/>
      <c r="SS37" s="126">
        <f>データ!CR12</f>
        <v>36820</v>
      </c>
      <c r="ST37" s="127"/>
      <c r="SU37" s="127"/>
      <c r="SV37" s="127"/>
      <c r="SW37" s="127"/>
      <c r="SX37" s="127"/>
      <c r="SY37" s="127"/>
      <c r="SZ37" s="127"/>
      <c r="TA37" s="127"/>
      <c r="TB37" s="127"/>
      <c r="TC37" s="127"/>
      <c r="TD37" s="127"/>
      <c r="TE37" s="127"/>
      <c r="TF37" s="127"/>
      <c r="TG37" s="127"/>
      <c r="TH37" s="127"/>
      <c r="TI37" s="127"/>
      <c r="TJ37" s="127"/>
      <c r="TK37" s="128"/>
      <c r="TL37" s="126">
        <f>データ!CS12</f>
        <v>35532</v>
      </c>
      <c r="TM37" s="127"/>
      <c r="TN37" s="127"/>
      <c r="TO37" s="127"/>
      <c r="TP37" s="127"/>
      <c r="TQ37" s="127"/>
      <c r="TR37" s="127"/>
      <c r="TS37" s="127"/>
      <c r="TT37" s="127"/>
      <c r="TU37" s="127"/>
      <c r="TV37" s="127"/>
      <c r="TW37" s="127"/>
      <c r="TX37" s="127"/>
      <c r="TY37" s="127"/>
      <c r="TZ37" s="127"/>
      <c r="UA37" s="127"/>
      <c r="UB37" s="127"/>
      <c r="UC37" s="127"/>
      <c r="UD37" s="128"/>
      <c r="UE37" s="126">
        <f>データ!CT12</f>
        <v>36111</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4"/>
      <c r="VE39" s="165"/>
      <c r="VF39" s="165"/>
      <c r="VG39" s="165"/>
      <c r="VH39" s="165"/>
      <c r="VI39" s="165"/>
      <c r="VJ39" s="166"/>
    </row>
    <row r="40" spans="1:582" ht="29.4" customHeight="1" x14ac:dyDescent="0.2">
      <c r="A40" s="1"/>
      <c r="B40" s="123" t="s">
        <v>32</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33</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275</v>
      </c>
      <c r="VE41" s="113"/>
      <c r="VF41" s="113"/>
      <c r="VG41" s="113"/>
      <c r="VH41" s="113"/>
      <c r="VI41" s="113"/>
      <c r="VJ41" s="114"/>
    </row>
    <row r="42" spans="1:582" ht="29.4" customHeight="1" x14ac:dyDescent="0.2">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47</v>
      </c>
      <c r="U56" s="93"/>
      <c r="V56" s="93"/>
      <c r="W56" s="93"/>
      <c r="X56" s="93"/>
      <c r="Y56" s="93"/>
      <c r="Z56" s="93"/>
      <c r="AA56" s="93"/>
      <c r="AB56" s="93"/>
      <c r="AC56" s="93"/>
      <c r="AD56" s="93"/>
      <c r="AE56" s="93"/>
      <c r="AF56" s="93"/>
      <c r="AG56" s="93"/>
      <c r="AH56" s="93"/>
      <c r="AI56" s="93"/>
      <c r="AJ56" s="93"/>
      <c r="AK56" s="93"/>
      <c r="AL56" s="94"/>
      <c r="AM56" s="92">
        <f>データ!DB11</f>
        <v>3.3</v>
      </c>
      <c r="AN56" s="93"/>
      <c r="AO56" s="93"/>
      <c r="AP56" s="93"/>
      <c r="AQ56" s="93"/>
      <c r="AR56" s="93"/>
      <c r="AS56" s="93"/>
      <c r="AT56" s="93"/>
      <c r="AU56" s="93"/>
      <c r="AV56" s="93"/>
      <c r="AW56" s="93"/>
      <c r="AX56" s="93"/>
      <c r="AY56" s="93"/>
      <c r="AZ56" s="93"/>
      <c r="BA56" s="93"/>
      <c r="BB56" s="93"/>
      <c r="BC56" s="93"/>
      <c r="BD56" s="93"/>
      <c r="BE56" s="94"/>
      <c r="BF56" s="92">
        <f>データ!DC11</f>
        <v>2.8</v>
      </c>
      <c r="BG56" s="93"/>
      <c r="BH56" s="93"/>
      <c r="BI56" s="93"/>
      <c r="BJ56" s="93"/>
      <c r="BK56" s="93"/>
      <c r="BL56" s="93"/>
      <c r="BM56" s="93"/>
      <c r="BN56" s="93"/>
      <c r="BO56" s="93"/>
      <c r="BP56" s="93"/>
      <c r="BQ56" s="93"/>
      <c r="BR56" s="93"/>
      <c r="BS56" s="93"/>
      <c r="BT56" s="93"/>
      <c r="BU56" s="93"/>
      <c r="BV56" s="93"/>
      <c r="BW56" s="93"/>
      <c r="BX56" s="94"/>
      <c r="BY56" s="92">
        <f>データ!DD11</f>
        <v>5.8</v>
      </c>
      <c r="BZ56" s="93"/>
      <c r="CA56" s="93"/>
      <c r="CB56" s="93"/>
      <c r="CC56" s="93"/>
      <c r="CD56" s="93"/>
      <c r="CE56" s="93"/>
      <c r="CF56" s="93"/>
      <c r="CG56" s="93"/>
      <c r="CH56" s="93"/>
      <c r="CI56" s="93"/>
      <c r="CJ56" s="93"/>
      <c r="CK56" s="93"/>
      <c r="CL56" s="93"/>
      <c r="CM56" s="93"/>
      <c r="CN56" s="93"/>
      <c r="CO56" s="93"/>
      <c r="CP56" s="93"/>
      <c r="CQ56" s="94"/>
      <c r="CR56" s="92">
        <f>データ!DE11</f>
        <v>6.4</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f>データ!GY11</f>
        <v>65.900000000000006</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f>データ!IX11</f>
        <v>5.9</v>
      </c>
      <c r="NE56" s="88"/>
      <c r="NF56" s="88"/>
      <c r="NG56" s="88"/>
      <c r="NH56" s="88"/>
      <c r="NI56" s="88"/>
      <c r="NJ56" s="88"/>
      <c r="NK56" s="88"/>
      <c r="NL56" s="88"/>
      <c r="NM56" s="88"/>
      <c r="NN56" s="88"/>
      <c r="NO56" s="88"/>
      <c r="NP56" s="88"/>
      <c r="NQ56" s="88"/>
      <c r="NR56" s="88"/>
      <c r="NS56" s="88"/>
      <c r="NT56" s="88"/>
      <c r="NU56" s="88">
        <f>データ!IY11</f>
        <v>3.3</v>
      </c>
      <c r="NV56" s="88"/>
      <c r="NW56" s="88"/>
      <c r="NX56" s="88"/>
      <c r="NY56" s="88"/>
      <c r="NZ56" s="88"/>
      <c r="OA56" s="88"/>
      <c r="OB56" s="88"/>
      <c r="OC56" s="88"/>
      <c r="OD56" s="88"/>
      <c r="OE56" s="88"/>
      <c r="OF56" s="88"/>
      <c r="OG56" s="88"/>
      <c r="OH56" s="88"/>
      <c r="OI56" s="88"/>
      <c r="OJ56" s="88"/>
      <c r="OK56" s="88"/>
      <c r="OL56" s="88">
        <f>データ!IZ11</f>
        <v>2.8</v>
      </c>
      <c r="OM56" s="88"/>
      <c r="ON56" s="88"/>
      <c r="OO56" s="88"/>
      <c r="OP56" s="88"/>
      <c r="OQ56" s="88"/>
      <c r="OR56" s="88"/>
      <c r="OS56" s="88"/>
      <c r="OT56" s="88"/>
      <c r="OU56" s="88"/>
      <c r="OV56" s="88"/>
      <c r="OW56" s="88"/>
      <c r="OX56" s="88"/>
      <c r="OY56" s="88"/>
      <c r="OZ56" s="88"/>
      <c r="PA56" s="88"/>
      <c r="PB56" s="88"/>
      <c r="PC56" s="88">
        <f>データ!JA11</f>
        <v>5.8</v>
      </c>
      <c r="PD56" s="88"/>
      <c r="PE56" s="88"/>
      <c r="PF56" s="88"/>
      <c r="PG56" s="88"/>
      <c r="PH56" s="88"/>
      <c r="PI56" s="88"/>
      <c r="PJ56" s="88"/>
      <c r="PK56" s="88"/>
      <c r="PL56" s="88"/>
      <c r="PM56" s="88"/>
      <c r="PN56" s="88"/>
      <c r="PO56" s="88"/>
      <c r="PP56" s="88"/>
      <c r="PQ56" s="88"/>
      <c r="PR56" s="88"/>
      <c r="PS56" s="88"/>
      <c r="PT56" s="88">
        <f>データ!JB11</f>
        <v>6.4</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f>データ!GY12</f>
        <v>67.8</v>
      </c>
      <c r="IV57" s="88"/>
      <c r="IW57" s="88"/>
      <c r="IX57" s="88"/>
      <c r="IY57" s="88"/>
      <c r="IZ57" s="88"/>
      <c r="JA57" s="88"/>
      <c r="JB57" s="88"/>
      <c r="JC57" s="88"/>
      <c r="JD57" s="88"/>
      <c r="JE57" s="88"/>
      <c r="JF57" s="88"/>
      <c r="JG57" s="88"/>
      <c r="JH57" s="88"/>
      <c r="JI57" s="88"/>
      <c r="JJ57" s="88"/>
      <c r="JK57" s="88"/>
      <c r="JL57" s="88">
        <f>データ!GZ12</f>
        <v>71</v>
      </c>
      <c r="JM57" s="88"/>
      <c r="JN57" s="88"/>
      <c r="JO57" s="88"/>
      <c r="JP57" s="88"/>
      <c r="JQ57" s="88"/>
      <c r="JR57" s="88"/>
      <c r="JS57" s="88"/>
      <c r="JT57" s="88"/>
      <c r="JU57" s="88"/>
      <c r="JV57" s="88"/>
      <c r="JW57" s="88"/>
      <c r="JX57" s="88"/>
      <c r="JY57" s="88"/>
      <c r="JZ57" s="88"/>
      <c r="KA57" s="88"/>
      <c r="KB57" s="88"/>
      <c r="KC57" s="88">
        <f>データ!HA12</f>
        <v>70.5</v>
      </c>
      <c r="KD57" s="88"/>
      <c r="KE57" s="88"/>
      <c r="KF57" s="88"/>
      <c r="KG57" s="88"/>
      <c r="KH57" s="88"/>
      <c r="KI57" s="88"/>
      <c r="KJ57" s="88"/>
      <c r="KK57" s="88"/>
      <c r="KL57" s="88"/>
      <c r="KM57" s="88"/>
      <c r="KN57" s="88"/>
      <c r="KO57" s="88"/>
      <c r="KP57" s="88"/>
      <c r="KQ57" s="88"/>
      <c r="KR57" s="88"/>
      <c r="KS57" s="88"/>
      <c r="KT57" s="88">
        <f>データ!HB12</f>
        <v>69.400000000000006</v>
      </c>
      <c r="KU57" s="88"/>
      <c r="KV57" s="88"/>
      <c r="KW57" s="88"/>
      <c r="KX57" s="88"/>
      <c r="KY57" s="88"/>
      <c r="KZ57" s="88"/>
      <c r="LA57" s="88"/>
      <c r="LB57" s="88"/>
      <c r="LC57" s="88"/>
      <c r="LD57" s="88"/>
      <c r="LE57" s="88"/>
      <c r="LF57" s="88"/>
      <c r="LG57" s="88"/>
      <c r="LH57" s="88"/>
      <c r="LI57" s="88"/>
      <c r="LJ57" s="88"/>
      <c r="LK57" s="88">
        <f>データ!HC12</f>
        <v>67.7</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13.4</v>
      </c>
      <c r="NE57" s="88"/>
      <c r="NF57" s="88"/>
      <c r="NG57" s="88"/>
      <c r="NH57" s="88"/>
      <c r="NI57" s="88"/>
      <c r="NJ57" s="88"/>
      <c r="NK57" s="88"/>
      <c r="NL57" s="88"/>
      <c r="NM57" s="88"/>
      <c r="NN57" s="88"/>
      <c r="NO57" s="88"/>
      <c r="NP57" s="88"/>
      <c r="NQ57" s="88"/>
      <c r="NR57" s="88"/>
      <c r="NS57" s="88"/>
      <c r="NT57" s="88"/>
      <c r="NU57" s="88">
        <f>データ!IY12</f>
        <v>12.2</v>
      </c>
      <c r="NV57" s="88"/>
      <c r="NW57" s="88"/>
      <c r="NX57" s="88"/>
      <c r="NY57" s="88"/>
      <c r="NZ57" s="88"/>
      <c r="OA57" s="88"/>
      <c r="OB57" s="88"/>
      <c r="OC57" s="88"/>
      <c r="OD57" s="88"/>
      <c r="OE57" s="88"/>
      <c r="OF57" s="88"/>
      <c r="OG57" s="88"/>
      <c r="OH57" s="88"/>
      <c r="OI57" s="88"/>
      <c r="OJ57" s="88"/>
      <c r="OK57" s="88"/>
      <c r="OL57" s="88">
        <f>データ!IZ12</f>
        <v>16.8</v>
      </c>
      <c r="OM57" s="88"/>
      <c r="ON57" s="88"/>
      <c r="OO57" s="88"/>
      <c r="OP57" s="88"/>
      <c r="OQ57" s="88"/>
      <c r="OR57" s="88"/>
      <c r="OS57" s="88"/>
      <c r="OT57" s="88"/>
      <c r="OU57" s="88"/>
      <c r="OV57" s="88"/>
      <c r="OW57" s="88"/>
      <c r="OX57" s="88"/>
      <c r="OY57" s="88"/>
      <c r="OZ57" s="88"/>
      <c r="PA57" s="88"/>
      <c r="PB57" s="88"/>
      <c r="PC57" s="88">
        <f>データ!JA12</f>
        <v>21.1</v>
      </c>
      <c r="PD57" s="88"/>
      <c r="PE57" s="88"/>
      <c r="PF57" s="88"/>
      <c r="PG57" s="88"/>
      <c r="PH57" s="88"/>
      <c r="PI57" s="88"/>
      <c r="PJ57" s="88"/>
      <c r="PK57" s="88"/>
      <c r="PL57" s="88"/>
      <c r="PM57" s="88"/>
      <c r="PN57" s="88"/>
      <c r="PO57" s="88"/>
      <c r="PP57" s="88"/>
      <c r="PQ57" s="88"/>
      <c r="PR57" s="88"/>
      <c r="PS57" s="88"/>
      <c r="PT57" s="88">
        <f>データ!JB12</f>
        <v>18.899999999999999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55.1</v>
      </c>
      <c r="U71" s="93"/>
      <c r="V71" s="93"/>
      <c r="W71" s="93"/>
      <c r="X71" s="93"/>
      <c r="Y71" s="93"/>
      <c r="Z71" s="93"/>
      <c r="AA71" s="93"/>
      <c r="AB71" s="93"/>
      <c r="AC71" s="93"/>
      <c r="AD71" s="93"/>
      <c r="AE71" s="93"/>
      <c r="AF71" s="93"/>
      <c r="AG71" s="93"/>
      <c r="AH71" s="93"/>
      <c r="AI71" s="93"/>
      <c r="AJ71" s="93"/>
      <c r="AK71" s="93"/>
      <c r="AL71" s="94"/>
      <c r="AM71" s="92">
        <f>データ!DL11</f>
        <v>60.2</v>
      </c>
      <c r="AN71" s="93"/>
      <c r="AO71" s="93"/>
      <c r="AP71" s="93"/>
      <c r="AQ71" s="93"/>
      <c r="AR71" s="93"/>
      <c r="AS71" s="93"/>
      <c r="AT71" s="93"/>
      <c r="AU71" s="93"/>
      <c r="AV71" s="93"/>
      <c r="AW71" s="93"/>
      <c r="AX71" s="93"/>
      <c r="AY71" s="93"/>
      <c r="AZ71" s="93"/>
      <c r="BA71" s="93"/>
      <c r="BB71" s="93"/>
      <c r="BC71" s="93"/>
      <c r="BD71" s="93"/>
      <c r="BE71" s="94"/>
      <c r="BF71" s="92">
        <f>データ!DM11</f>
        <v>36.5</v>
      </c>
      <c r="BG71" s="93"/>
      <c r="BH71" s="93"/>
      <c r="BI71" s="93"/>
      <c r="BJ71" s="93"/>
      <c r="BK71" s="93"/>
      <c r="BL71" s="93"/>
      <c r="BM71" s="93"/>
      <c r="BN71" s="93"/>
      <c r="BO71" s="93"/>
      <c r="BP71" s="93"/>
      <c r="BQ71" s="93"/>
      <c r="BR71" s="93"/>
      <c r="BS71" s="93"/>
      <c r="BT71" s="93"/>
      <c r="BU71" s="93"/>
      <c r="BV71" s="93"/>
      <c r="BW71" s="93"/>
      <c r="BX71" s="94"/>
      <c r="BY71" s="92">
        <f>データ!DN11</f>
        <v>33.700000000000003</v>
      </c>
      <c r="BZ71" s="93"/>
      <c r="CA71" s="93"/>
      <c r="CB71" s="93"/>
      <c r="CC71" s="93"/>
      <c r="CD71" s="93"/>
      <c r="CE71" s="93"/>
      <c r="CF71" s="93"/>
      <c r="CG71" s="93"/>
      <c r="CH71" s="93"/>
      <c r="CI71" s="93"/>
      <c r="CJ71" s="93"/>
      <c r="CK71" s="93"/>
      <c r="CL71" s="93"/>
      <c r="CM71" s="93"/>
      <c r="CN71" s="93"/>
      <c r="CO71" s="93"/>
      <c r="CP71" s="93"/>
      <c r="CQ71" s="94"/>
      <c r="CR71" s="92">
        <f>データ!DO11</f>
        <v>17</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f>データ!HI11</f>
        <v>0</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36</v>
      </c>
      <c r="MS71" s="90"/>
      <c r="MT71" s="90"/>
      <c r="MU71" s="90"/>
      <c r="MV71" s="90"/>
      <c r="MW71" s="90"/>
      <c r="MX71" s="90"/>
      <c r="MY71" s="90"/>
      <c r="MZ71" s="90"/>
      <c r="NA71" s="90"/>
      <c r="NB71" s="90"/>
      <c r="NC71" s="91"/>
      <c r="ND71" s="88">
        <f>データ!JH11</f>
        <v>75.900000000000006</v>
      </c>
      <c r="NE71" s="88"/>
      <c r="NF71" s="88"/>
      <c r="NG71" s="88"/>
      <c r="NH71" s="88"/>
      <c r="NI71" s="88"/>
      <c r="NJ71" s="88"/>
      <c r="NK71" s="88"/>
      <c r="NL71" s="88"/>
      <c r="NM71" s="88"/>
      <c r="NN71" s="88"/>
      <c r="NO71" s="88"/>
      <c r="NP71" s="88"/>
      <c r="NQ71" s="88"/>
      <c r="NR71" s="88"/>
      <c r="NS71" s="88"/>
      <c r="NT71" s="88"/>
      <c r="NU71" s="88">
        <f>データ!JI11</f>
        <v>60.2</v>
      </c>
      <c r="NV71" s="88"/>
      <c r="NW71" s="88"/>
      <c r="NX71" s="88"/>
      <c r="NY71" s="88"/>
      <c r="NZ71" s="88"/>
      <c r="OA71" s="88"/>
      <c r="OB71" s="88"/>
      <c r="OC71" s="88"/>
      <c r="OD71" s="88"/>
      <c r="OE71" s="88"/>
      <c r="OF71" s="88"/>
      <c r="OG71" s="88"/>
      <c r="OH71" s="88"/>
      <c r="OI71" s="88"/>
      <c r="OJ71" s="88"/>
      <c r="OK71" s="88"/>
      <c r="OL71" s="88">
        <f>データ!JJ11</f>
        <v>36.5</v>
      </c>
      <c r="OM71" s="88"/>
      <c r="ON71" s="88"/>
      <c r="OO71" s="88"/>
      <c r="OP71" s="88"/>
      <c r="OQ71" s="88"/>
      <c r="OR71" s="88"/>
      <c r="OS71" s="88"/>
      <c r="OT71" s="88"/>
      <c r="OU71" s="88"/>
      <c r="OV71" s="88"/>
      <c r="OW71" s="88"/>
      <c r="OX71" s="88"/>
      <c r="OY71" s="88"/>
      <c r="OZ71" s="88"/>
      <c r="PA71" s="88"/>
      <c r="PB71" s="88"/>
      <c r="PC71" s="88">
        <f>データ!JK11</f>
        <v>33.700000000000003</v>
      </c>
      <c r="PD71" s="88"/>
      <c r="PE71" s="88"/>
      <c r="PF71" s="88"/>
      <c r="PG71" s="88"/>
      <c r="PH71" s="88"/>
      <c r="PI71" s="88"/>
      <c r="PJ71" s="88"/>
      <c r="PK71" s="88"/>
      <c r="PL71" s="88"/>
      <c r="PM71" s="88"/>
      <c r="PN71" s="88"/>
      <c r="PO71" s="88"/>
      <c r="PP71" s="88"/>
      <c r="PQ71" s="88"/>
      <c r="PR71" s="88"/>
      <c r="PS71" s="88"/>
      <c r="PT71" s="88">
        <f>データ!JL11</f>
        <v>17</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36</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f>データ!HI12</f>
        <v>0.6</v>
      </c>
      <c r="IV72" s="88"/>
      <c r="IW72" s="88"/>
      <c r="IX72" s="88"/>
      <c r="IY72" s="88"/>
      <c r="IZ72" s="88"/>
      <c r="JA72" s="88"/>
      <c r="JB72" s="88"/>
      <c r="JC72" s="88"/>
      <c r="JD72" s="88"/>
      <c r="JE72" s="88"/>
      <c r="JF72" s="88"/>
      <c r="JG72" s="88"/>
      <c r="JH72" s="88"/>
      <c r="JI72" s="88"/>
      <c r="JJ72" s="88"/>
      <c r="JK72" s="88"/>
      <c r="JL72" s="88">
        <f>データ!HJ12</f>
        <v>0.2</v>
      </c>
      <c r="JM72" s="88"/>
      <c r="JN72" s="88"/>
      <c r="JO72" s="88"/>
      <c r="JP72" s="88"/>
      <c r="JQ72" s="88"/>
      <c r="JR72" s="88"/>
      <c r="JS72" s="88"/>
      <c r="JT72" s="88"/>
      <c r="JU72" s="88"/>
      <c r="JV72" s="88"/>
      <c r="JW72" s="88"/>
      <c r="JX72" s="88"/>
      <c r="JY72" s="88"/>
      <c r="JZ72" s="88"/>
      <c r="KA72" s="88"/>
      <c r="KB72" s="88"/>
      <c r="KC72" s="88">
        <f>データ!HK12</f>
        <v>0.1</v>
      </c>
      <c r="KD72" s="88"/>
      <c r="KE72" s="88"/>
      <c r="KF72" s="88"/>
      <c r="KG72" s="88"/>
      <c r="KH72" s="88"/>
      <c r="KI72" s="88"/>
      <c r="KJ72" s="88"/>
      <c r="KK72" s="88"/>
      <c r="KL72" s="88"/>
      <c r="KM72" s="88"/>
      <c r="KN72" s="88"/>
      <c r="KO72" s="88"/>
      <c r="KP72" s="88"/>
      <c r="KQ72" s="88"/>
      <c r="KR72" s="88"/>
      <c r="KS72" s="88"/>
      <c r="KT72" s="88">
        <f>データ!HL12</f>
        <v>0.5</v>
      </c>
      <c r="KU72" s="88"/>
      <c r="KV72" s="88"/>
      <c r="KW72" s="88"/>
      <c r="KX72" s="88"/>
      <c r="KY72" s="88"/>
      <c r="KZ72" s="88"/>
      <c r="LA72" s="88"/>
      <c r="LB72" s="88"/>
      <c r="LC72" s="88"/>
      <c r="LD72" s="88"/>
      <c r="LE72" s="88"/>
      <c r="LF72" s="88"/>
      <c r="LG72" s="88"/>
      <c r="LH72" s="88"/>
      <c r="LI72" s="88"/>
      <c r="LJ72" s="88"/>
      <c r="LK72" s="88">
        <f>データ!HM12</f>
        <v>0.6</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46.6</v>
      </c>
      <c r="NE72" s="88"/>
      <c r="NF72" s="88"/>
      <c r="NG72" s="88"/>
      <c r="NH72" s="88"/>
      <c r="NI72" s="88"/>
      <c r="NJ72" s="88"/>
      <c r="NK72" s="88"/>
      <c r="NL72" s="88"/>
      <c r="NM72" s="88"/>
      <c r="NN72" s="88"/>
      <c r="NO72" s="88"/>
      <c r="NP72" s="88"/>
      <c r="NQ72" s="88"/>
      <c r="NR72" s="88"/>
      <c r="NS72" s="88"/>
      <c r="NT72" s="88"/>
      <c r="NU72" s="88">
        <f>データ!JI12</f>
        <v>30.5</v>
      </c>
      <c r="NV72" s="88"/>
      <c r="NW72" s="88"/>
      <c r="NX72" s="88"/>
      <c r="NY72" s="88"/>
      <c r="NZ72" s="88"/>
      <c r="OA72" s="88"/>
      <c r="OB72" s="88"/>
      <c r="OC72" s="88"/>
      <c r="OD72" s="88"/>
      <c r="OE72" s="88"/>
      <c r="OF72" s="88"/>
      <c r="OG72" s="88"/>
      <c r="OH72" s="88"/>
      <c r="OI72" s="88"/>
      <c r="OJ72" s="88"/>
      <c r="OK72" s="88"/>
      <c r="OL72" s="88">
        <f>データ!JJ12</f>
        <v>24.4</v>
      </c>
      <c r="OM72" s="88"/>
      <c r="ON72" s="88"/>
      <c r="OO72" s="88"/>
      <c r="OP72" s="88"/>
      <c r="OQ72" s="88"/>
      <c r="OR72" s="88"/>
      <c r="OS72" s="88"/>
      <c r="OT72" s="88"/>
      <c r="OU72" s="88"/>
      <c r="OV72" s="88"/>
      <c r="OW72" s="88"/>
      <c r="OX72" s="88"/>
      <c r="OY72" s="88"/>
      <c r="OZ72" s="88"/>
      <c r="PA72" s="88"/>
      <c r="PB72" s="88"/>
      <c r="PC72" s="88">
        <f>データ!JK12</f>
        <v>17.100000000000001</v>
      </c>
      <c r="PD72" s="88"/>
      <c r="PE72" s="88"/>
      <c r="PF72" s="88"/>
      <c r="PG72" s="88"/>
      <c r="PH72" s="88"/>
      <c r="PI72" s="88"/>
      <c r="PJ72" s="88"/>
      <c r="PK72" s="88"/>
      <c r="PL72" s="88"/>
      <c r="PM72" s="88"/>
      <c r="PN72" s="88"/>
      <c r="PO72" s="88"/>
      <c r="PP72" s="88"/>
      <c r="PQ72" s="88"/>
      <c r="PR72" s="88"/>
      <c r="PS72" s="88"/>
      <c r="PT72" s="88">
        <f>データ!JL12</f>
        <v>8.5</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f>データ!HS11</f>
        <v>0</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f>データ!HS12</f>
        <v>43.5</v>
      </c>
      <c r="IV87" s="88"/>
      <c r="IW87" s="88"/>
      <c r="IX87" s="88"/>
      <c r="IY87" s="88"/>
      <c r="IZ87" s="88"/>
      <c r="JA87" s="88"/>
      <c r="JB87" s="88"/>
      <c r="JC87" s="88"/>
      <c r="JD87" s="88"/>
      <c r="JE87" s="88"/>
      <c r="JF87" s="88"/>
      <c r="JG87" s="88"/>
      <c r="JH87" s="88"/>
      <c r="JI87" s="88"/>
      <c r="JJ87" s="88"/>
      <c r="JK87" s="88"/>
      <c r="JL87" s="88">
        <f>データ!HT12</f>
        <v>42.8</v>
      </c>
      <c r="JM87" s="88"/>
      <c r="JN87" s="88"/>
      <c r="JO87" s="88"/>
      <c r="JP87" s="88"/>
      <c r="JQ87" s="88"/>
      <c r="JR87" s="88"/>
      <c r="JS87" s="88"/>
      <c r="JT87" s="88"/>
      <c r="JU87" s="88"/>
      <c r="JV87" s="88"/>
      <c r="JW87" s="88"/>
      <c r="JX87" s="88"/>
      <c r="JY87" s="88"/>
      <c r="JZ87" s="88"/>
      <c r="KA87" s="88"/>
      <c r="KB87" s="88"/>
      <c r="KC87" s="88">
        <f>データ!HU12</f>
        <v>41</v>
      </c>
      <c r="KD87" s="88"/>
      <c r="KE87" s="88"/>
      <c r="KF87" s="88"/>
      <c r="KG87" s="88"/>
      <c r="KH87" s="88"/>
      <c r="KI87" s="88"/>
      <c r="KJ87" s="88"/>
      <c r="KK87" s="88"/>
      <c r="KL87" s="88"/>
      <c r="KM87" s="88"/>
      <c r="KN87" s="88"/>
      <c r="KO87" s="88"/>
      <c r="KP87" s="88"/>
      <c r="KQ87" s="88"/>
      <c r="KR87" s="88"/>
      <c r="KS87" s="88"/>
      <c r="KT87" s="88">
        <f>データ!HV12</f>
        <v>46.6</v>
      </c>
      <c r="KU87" s="88"/>
      <c r="KV87" s="88"/>
      <c r="KW87" s="88"/>
      <c r="KX87" s="88"/>
      <c r="KY87" s="88"/>
      <c r="KZ87" s="88"/>
      <c r="LA87" s="88"/>
      <c r="LB87" s="88"/>
      <c r="LC87" s="88"/>
      <c r="LD87" s="88"/>
      <c r="LE87" s="88"/>
      <c r="LF87" s="88"/>
      <c r="LG87" s="88"/>
      <c r="LH87" s="88"/>
      <c r="LI87" s="88"/>
      <c r="LJ87" s="88"/>
      <c r="LK87" s="88">
        <f>データ!HW12</f>
        <v>32.200000000000003</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108</v>
      </c>
      <c r="NE87" s="88"/>
      <c r="NF87" s="88"/>
      <c r="NG87" s="88"/>
      <c r="NH87" s="88"/>
      <c r="NI87" s="88"/>
      <c r="NJ87" s="88"/>
      <c r="NK87" s="88"/>
      <c r="NL87" s="88"/>
      <c r="NM87" s="88"/>
      <c r="NN87" s="88"/>
      <c r="NO87" s="88"/>
      <c r="NP87" s="88"/>
      <c r="NQ87" s="88"/>
      <c r="NR87" s="88"/>
      <c r="NS87" s="88"/>
      <c r="NT87" s="88"/>
      <c r="NU87" s="88">
        <f>データ!JS12</f>
        <v>459.2</v>
      </c>
      <c r="NV87" s="88"/>
      <c r="NW87" s="88"/>
      <c r="NX87" s="88"/>
      <c r="NY87" s="88"/>
      <c r="NZ87" s="88"/>
      <c r="OA87" s="88"/>
      <c r="OB87" s="88"/>
      <c r="OC87" s="88"/>
      <c r="OD87" s="88"/>
      <c r="OE87" s="88"/>
      <c r="OF87" s="88"/>
      <c r="OG87" s="88"/>
      <c r="OH87" s="88"/>
      <c r="OI87" s="88"/>
      <c r="OJ87" s="88"/>
      <c r="OK87" s="88"/>
      <c r="OL87" s="88">
        <f>データ!JT12</f>
        <v>331.9</v>
      </c>
      <c r="OM87" s="88"/>
      <c r="ON87" s="88"/>
      <c r="OO87" s="88"/>
      <c r="OP87" s="88"/>
      <c r="OQ87" s="88"/>
      <c r="OR87" s="88"/>
      <c r="OS87" s="88"/>
      <c r="OT87" s="88"/>
      <c r="OU87" s="88"/>
      <c r="OV87" s="88"/>
      <c r="OW87" s="88"/>
      <c r="OX87" s="88"/>
      <c r="OY87" s="88"/>
      <c r="OZ87" s="88"/>
      <c r="PA87" s="88"/>
      <c r="PB87" s="88"/>
      <c r="PC87" s="88">
        <f>データ!JU12</f>
        <v>450.4</v>
      </c>
      <c r="PD87" s="88"/>
      <c r="PE87" s="88"/>
      <c r="PF87" s="88"/>
      <c r="PG87" s="88"/>
      <c r="PH87" s="88"/>
      <c r="PI87" s="88"/>
      <c r="PJ87" s="88"/>
      <c r="PK87" s="88"/>
      <c r="PL87" s="88"/>
      <c r="PM87" s="88"/>
      <c r="PN87" s="88"/>
      <c r="PO87" s="88"/>
      <c r="PP87" s="88"/>
      <c r="PQ87" s="88"/>
      <c r="PR87" s="88"/>
      <c r="PS87" s="88"/>
      <c r="PT87" s="88">
        <f>データ!JV12</f>
        <v>506.5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37</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276</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75.599999999999994</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f>データ!IM11</f>
        <v>65.099999999999994</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38</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f>データ!IM12</f>
        <v>33.799999999999997</v>
      </c>
      <c r="IV118" s="88"/>
      <c r="IW118" s="88"/>
      <c r="IX118" s="88"/>
      <c r="IY118" s="88"/>
      <c r="IZ118" s="88"/>
      <c r="JA118" s="88"/>
      <c r="JB118" s="88"/>
      <c r="JC118" s="88"/>
      <c r="JD118" s="88"/>
      <c r="JE118" s="88"/>
      <c r="JF118" s="88"/>
      <c r="JG118" s="88"/>
      <c r="JH118" s="88"/>
      <c r="JI118" s="88"/>
      <c r="JJ118" s="88"/>
      <c r="JK118" s="88"/>
      <c r="JL118" s="88">
        <f>データ!IN12</f>
        <v>24</v>
      </c>
      <c r="JM118" s="88"/>
      <c r="JN118" s="88"/>
      <c r="JO118" s="88"/>
      <c r="JP118" s="88"/>
      <c r="JQ118" s="88"/>
      <c r="JR118" s="88"/>
      <c r="JS118" s="88"/>
      <c r="JT118" s="88"/>
      <c r="JU118" s="88"/>
      <c r="JV118" s="88"/>
      <c r="JW118" s="88"/>
      <c r="JX118" s="88"/>
      <c r="JY118" s="88"/>
      <c r="JZ118" s="88"/>
      <c r="KA118" s="88"/>
      <c r="KB118" s="88"/>
      <c r="KC118" s="88">
        <f>データ!IO12</f>
        <v>23.8</v>
      </c>
      <c r="KD118" s="88"/>
      <c r="KE118" s="88"/>
      <c r="KF118" s="88"/>
      <c r="KG118" s="88"/>
      <c r="KH118" s="88"/>
      <c r="KI118" s="88"/>
      <c r="KJ118" s="88"/>
      <c r="KK118" s="88"/>
      <c r="KL118" s="88"/>
      <c r="KM118" s="88"/>
      <c r="KN118" s="88"/>
      <c r="KO118" s="88"/>
      <c r="KP118" s="88"/>
      <c r="KQ118" s="88"/>
      <c r="KR118" s="88"/>
      <c r="KS118" s="88"/>
      <c r="KT118" s="88">
        <f>データ!IP12</f>
        <v>30.5</v>
      </c>
      <c r="KU118" s="88"/>
      <c r="KV118" s="88"/>
      <c r="KW118" s="88"/>
      <c r="KX118" s="88"/>
      <c r="KY118" s="88"/>
      <c r="KZ118" s="88"/>
      <c r="LA118" s="88"/>
      <c r="LB118" s="88"/>
      <c r="LC118" s="88"/>
      <c r="LD118" s="88"/>
      <c r="LE118" s="88"/>
      <c r="LF118" s="88"/>
      <c r="LG118" s="88"/>
      <c r="LH118" s="88"/>
      <c r="LI118" s="88"/>
      <c r="LJ118" s="88"/>
      <c r="LK118" s="88">
        <f>データ!IQ12</f>
        <v>14.5</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92</v>
      </c>
      <c r="NE118" s="88"/>
      <c r="NF118" s="88"/>
      <c r="NG118" s="88"/>
      <c r="NH118" s="88"/>
      <c r="NI118" s="88"/>
      <c r="NJ118" s="88"/>
      <c r="NK118" s="88"/>
      <c r="NL118" s="88"/>
      <c r="NM118" s="88"/>
      <c r="NN118" s="88"/>
      <c r="NO118" s="88"/>
      <c r="NP118" s="88"/>
      <c r="NQ118" s="88"/>
      <c r="NR118" s="88"/>
      <c r="NS118" s="88"/>
      <c r="NT118" s="88"/>
      <c r="NU118" s="88">
        <f>データ!KM12</f>
        <v>95.4</v>
      </c>
      <c r="NV118" s="88"/>
      <c r="NW118" s="88"/>
      <c r="NX118" s="88"/>
      <c r="NY118" s="88"/>
      <c r="NZ118" s="88"/>
      <c r="OA118" s="88"/>
      <c r="OB118" s="88"/>
      <c r="OC118" s="88"/>
      <c r="OD118" s="88"/>
      <c r="OE118" s="88"/>
      <c r="OF118" s="88"/>
      <c r="OG118" s="88"/>
      <c r="OH118" s="88"/>
      <c r="OI118" s="88"/>
      <c r="OJ118" s="88"/>
      <c r="OK118" s="88"/>
      <c r="OL118" s="88">
        <f>データ!KN12</f>
        <v>95.1</v>
      </c>
      <c r="OM118" s="88"/>
      <c r="ON118" s="88"/>
      <c r="OO118" s="88"/>
      <c r="OP118" s="88"/>
      <c r="OQ118" s="88"/>
      <c r="OR118" s="88"/>
      <c r="OS118" s="88"/>
      <c r="OT118" s="88"/>
      <c r="OU118" s="88"/>
      <c r="OV118" s="88"/>
      <c r="OW118" s="88"/>
      <c r="OX118" s="88"/>
      <c r="OY118" s="88"/>
      <c r="OZ118" s="88"/>
      <c r="PA118" s="88"/>
      <c r="PB118" s="88"/>
      <c r="PC118" s="88">
        <f>データ!KO12</f>
        <v>96.5</v>
      </c>
      <c r="PD118" s="88"/>
      <c r="PE118" s="88"/>
      <c r="PF118" s="88"/>
      <c r="PG118" s="88"/>
      <c r="PH118" s="88"/>
      <c r="PI118" s="88"/>
      <c r="PJ118" s="88"/>
      <c r="PK118" s="88"/>
      <c r="PL118" s="88"/>
      <c r="PM118" s="88"/>
      <c r="PN118" s="88"/>
      <c r="PO118" s="88"/>
      <c r="PP118" s="88"/>
      <c r="PQ118" s="88"/>
      <c r="PR118" s="88"/>
      <c r="PS118" s="88"/>
      <c r="PT118" s="88">
        <f>データ!KP12</f>
        <v>98.5</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39</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U5P4Ev/vPfF42XCuVTLnkxekcCZp/WW/xdmHbU3WlbDOVD4QyawA4/GS+kukrQVsz3ntePoXCmbvYLabVNnpWw==" saltValue="wcOMO5H9tw2ixKhHAFdNk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43</v>
      </c>
      <c r="MZ4" s="38"/>
      <c r="NA4" s="38"/>
      <c r="NB4" s="41"/>
      <c r="NC4" s="37" t="s">
        <v>44</v>
      </c>
      <c r="ND4" s="38"/>
      <c r="NE4" s="38"/>
      <c r="NF4" s="41"/>
      <c r="NG4" s="37" t="s">
        <v>81</v>
      </c>
      <c r="NH4" s="38"/>
      <c r="NI4" s="38"/>
      <c r="NJ4" s="41"/>
    </row>
    <row r="5" spans="1:374" x14ac:dyDescent="0.2">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66" x14ac:dyDescent="0.2">
      <c r="A6" s="33" t="s">
        <v>122</v>
      </c>
      <c r="B6" s="48" t="str">
        <f>B7</f>
        <v>2022</v>
      </c>
      <c r="C6" s="48" t="str">
        <f t="shared" ref="C6:AX6" si="6">C7</f>
        <v>322032</v>
      </c>
      <c r="D6" s="48" t="str">
        <f t="shared" si="6"/>
        <v>47</v>
      </c>
      <c r="E6" s="48" t="str">
        <f t="shared" si="6"/>
        <v>04</v>
      </c>
      <c r="F6" s="48" t="str">
        <f t="shared" si="6"/>
        <v>0</v>
      </c>
      <c r="G6" s="48" t="str">
        <f t="shared" si="6"/>
        <v>000</v>
      </c>
      <c r="H6" s="48" t="str">
        <f t="shared" si="6"/>
        <v>島根県　出雲市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令和5年5月31日　キララトゥーリマキ風力発電所</v>
      </c>
      <c r="S6" s="52" t="str">
        <f t="shared" si="6"/>
        <v>令和5年5月31日　キララトゥーリマキ風力発電所</v>
      </c>
      <c r="T6" s="48" t="str">
        <f t="shared" si="6"/>
        <v>無</v>
      </c>
      <c r="U6" s="52" t="str">
        <f t="shared" si="6"/>
        <v>中国電力ネットワーク㈱</v>
      </c>
      <c r="V6" s="49">
        <f t="shared" si="6"/>
        <v>100</v>
      </c>
      <c r="W6" s="50" t="str">
        <f>W7</f>
        <v>-</v>
      </c>
      <c r="X6" s="50" t="str">
        <f t="shared" si="6"/>
        <v>-</v>
      </c>
      <c r="Y6" s="50" t="str">
        <f t="shared" si="6"/>
        <v>-</v>
      </c>
      <c r="Z6" s="50" t="str">
        <f t="shared" si="6"/>
        <v>-</v>
      </c>
      <c r="AA6" s="50" t="str">
        <f t="shared" si="6"/>
        <v>-</v>
      </c>
      <c r="AB6" s="50">
        <f t="shared" si="6"/>
        <v>21302</v>
      </c>
      <c r="AC6" s="50" t="str">
        <f t="shared" si="6"/>
        <v>-</v>
      </c>
      <c r="AD6" s="50" t="str">
        <f t="shared" si="6"/>
        <v>-</v>
      </c>
      <c r="AE6" s="50" t="str">
        <f t="shared" si="6"/>
        <v>-</v>
      </c>
      <c r="AF6" s="50" t="str">
        <f t="shared" si="6"/>
        <v>-</v>
      </c>
      <c r="AG6" s="50">
        <f t="shared" si="6"/>
        <v>885</v>
      </c>
      <c r="AH6" s="50">
        <f t="shared" si="6"/>
        <v>493</v>
      </c>
      <c r="AI6" s="50">
        <f t="shared" si="6"/>
        <v>422</v>
      </c>
      <c r="AJ6" s="50">
        <f t="shared" si="6"/>
        <v>863</v>
      </c>
      <c r="AK6" s="50">
        <f t="shared" si="6"/>
        <v>958</v>
      </c>
      <c r="AL6" s="50" t="str">
        <f t="shared" si="6"/>
        <v>-</v>
      </c>
      <c r="AM6" s="50" t="str">
        <f t="shared" si="6"/>
        <v>-</v>
      </c>
      <c r="AN6" s="50" t="str">
        <f t="shared" si="6"/>
        <v>-</v>
      </c>
      <c r="AO6" s="50" t="str">
        <f t="shared" si="6"/>
        <v>-</v>
      </c>
      <c r="AP6" s="50" t="str">
        <f t="shared" si="6"/>
        <v>-</v>
      </c>
      <c r="AQ6" s="50">
        <f t="shared" si="6"/>
        <v>22187</v>
      </c>
      <c r="AR6" s="50">
        <f t="shared" si="6"/>
        <v>493</v>
      </c>
      <c r="AS6" s="50">
        <f t="shared" si="6"/>
        <v>422</v>
      </c>
      <c r="AT6" s="50">
        <f t="shared" si="6"/>
        <v>863</v>
      </c>
      <c r="AU6" s="50">
        <f t="shared" si="6"/>
        <v>958</v>
      </c>
      <c r="AV6" s="50" t="str">
        <f t="shared" si="6"/>
        <v>-</v>
      </c>
      <c r="AW6" s="50">
        <f t="shared" si="6"/>
        <v>18503</v>
      </c>
      <c r="AX6" s="50">
        <f t="shared" si="6"/>
        <v>18503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123</v>
      </c>
      <c r="C7" s="58" t="s">
        <v>124</v>
      </c>
      <c r="D7" s="58" t="s">
        <v>125</v>
      </c>
      <c r="E7" s="58" t="s">
        <v>126</v>
      </c>
      <c r="F7" s="58" t="s">
        <v>127</v>
      </c>
      <c r="G7" s="58" t="s">
        <v>128</v>
      </c>
      <c r="H7" s="58" t="s">
        <v>129</v>
      </c>
      <c r="I7" s="58" t="s">
        <v>130</v>
      </c>
      <c r="J7" s="58" t="s">
        <v>131</v>
      </c>
      <c r="K7" s="58" t="s">
        <v>132</v>
      </c>
      <c r="L7" s="59" t="s">
        <v>133</v>
      </c>
      <c r="M7" s="60" t="s">
        <v>134</v>
      </c>
      <c r="N7" s="60" t="s">
        <v>134</v>
      </c>
      <c r="O7" s="61">
        <v>1</v>
      </c>
      <c r="P7" s="61" t="s">
        <v>134</v>
      </c>
      <c r="Q7" s="61" t="s">
        <v>134</v>
      </c>
      <c r="R7" s="62" t="s">
        <v>135</v>
      </c>
      <c r="S7" s="62" t="s">
        <v>135</v>
      </c>
      <c r="T7" s="63" t="s">
        <v>136</v>
      </c>
      <c r="U7" s="62" t="s">
        <v>137</v>
      </c>
      <c r="V7" s="59">
        <v>100</v>
      </c>
      <c r="W7" s="61" t="s">
        <v>134</v>
      </c>
      <c r="X7" s="61" t="s">
        <v>134</v>
      </c>
      <c r="Y7" s="61" t="s">
        <v>134</v>
      </c>
      <c r="Z7" s="61" t="s">
        <v>134</v>
      </c>
      <c r="AA7" s="61" t="s">
        <v>134</v>
      </c>
      <c r="AB7" s="61">
        <v>21302</v>
      </c>
      <c r="AC7" s="61" t="s">
        <v>134</v>
      </c>
      <c r="AD7" s="61" t="s">
        <v>134</v>
      </c>
      <c r="AE7" s="61" t="s">
        <v>134</v>
      </c>
      <c r="AF7" s="61" t="s">
        <v>134</v>
      </c>
      <c r="AG7" s="61">
        <v>885</v>
      </c>
      <c r="AH7" s="61">
        <v>493</v>
      </c>
      <c r="AI7" s="61">
        <v>422</v>
      </c>
      <c r="AJ7" s="61">
        <v>863</v>
      </c>
      <c r="AK7" s="61">
        <v>958</v>
      </c>
      <c r="AL7" s="61" t="s">
        <v>134</v>
      </c>
      <c r="AM7" s="61" t="s">
        <v>134</v>
      </c>
      <c r="AN7" s="61" t="s">
        <v>134</v>
      </c>
      <c r="AO7" s="61" t="s">
        <v>134</v>
      </c>
      <c r="AP7" s="61" t="s">
        <v>134</v>
      </c>
      <c r="AQ7" s="61">
        <v>22187</v>
      </c>
      <c r="AR7" s="61">
        <v>493</v>
      </c>
      <c r="AS7" s="61">
        <v>422</v>
      </c>
      <c r="AT7" s="61">
        <v>863</v>
      </c>
      <c r="AU7" s="61">
        <v>958</v>
      </c>
      <c r="AV7" s="61" t="s">
        <v>134</v>
      </c>
      <c r="AW7" s="61">
        <v>18503</v>
      </c>
      <c r="AX7" s="61">
        <v>18503</v>
      </c>
      <c r="AY7" s="64">
        <v>85</v>
      </c>
      <c r="AZ7" s="64">
        <v>67.900000000000006</v>
      </c>
      <c r="BA7" s="64">
        <v>100</v>
      </c>
      <c r="BB7" s="64">
        <v>153.6</v>
      </c>
      <c r="BC7" s="64">
        <v>136.19999999999999</v>
      </c>
      <c r="BD7" s="64">
        <v>123.2</v>
      </c>
      <c r="BE7" s="64">
        <v>134.69999999999999</v>
      </c>
      <c r="BF7" s="64">
        <v>141.80000000000001</v>
      </c>
      <c r="BG7" s="64">
        <v>138.19999999999999</v>
      </c>
      <c r="BH7" s="64">
        <v>135</v>
      </c>
      <c r="BI7" s="64">
        <v>100</v>
      </c>
      <c r="BJ7" s="64">
        <v>149.80000000000001</v>
      </c>
      <c r="BK7" s="64">
        <v>67.7</v>
      </c>
      <c r="BL7" s="64">
        <v>68.599999999999994</v>
      </c>
      <c r="BM7" s="64">
        <v>153.6</v>
      </c>
      <c r="BN7" s="64">
        <v>136.19999999999999</v>
      </c>
      <c r="BO7" s="64">
        <v>240.1</v>
      </c>
      <c r="BP7" s="64">
        <v>253.6</v>
      </c>
      <c r="BQ7" s="64">
        <v>238</v>
      </c>
      <c r="BR7" s="64">
        <v>227.5</v>
      </c>
      <c r="BS7" s="64">
        <v>238.5</v>
      </c>
      <c r="BT7" s="64">
        <v>100</v>
      </c>
      <c r="BU7" s="64" t="s">
        <v>134</v>
      </c>
      <c r="BV7" s="64" t="s">
        <v>134</v>
      </c>
      <c r="BW7" s="64" t="s">
        <v>134</v>
      </c>
      <c r="BX7" s="64" t="s">
        <v>134</v>
      </c>
      <c r="BY7" s="64" t="s">
        <v>134</v>
      </c>
      <c r="BZ7" s="64" t="s">
        <v>134</v>
      </c>
      <c r="CA7" s="64" t="s">
        <v>134</v>
      </c>
      <c r="CB7" s="64" t="s">
        <v>134</v>
      </c>
      <c r="CC7" s="64" t="s">
        <v>134</v>
      </c>
      <c r="CD7" s="64" t="s">
        <v>134</v>
      </c>
      <c r="CE7" s="64" t="s">
        <v>134</v>
      </c>
      <c r="CF7" s="64">
        <v>19230</v>
      </c>
      <c r="CG7" s="64">
        <v>31511.200000000001</v>
      </c>
      <c r="CH7" s="64">
        <v>31277.3</v>
      </c>
      <c r="CI7" s="64">
        <v>12045.2</v>
      </c>
      <c r="CJ7" s="64">
        <v>15603.3</v>
      </c>
      <c r="CK7" s="64">
        <v>19863.5</v>
      </c>
      <c r="CL7" s="64">
        <v>19066.3</v>
      </c>
      <c r="CM7" s="64">
        <v>18998.7</v>
      </c>
      <c r="CN7" s="64">
        <v>17544.5</v>
      </c>
      <c r="CO7" s="64">
        <v>19886.599999999999</v>
      </c>
      <c r="CP7" s="61">
        <v>-7695</v>
      </c>
      <c r="CQ7" s="61">
        <v>-4992</v>
      </c>
      <c r="CR7" s="61">
        <v>-4136</v>
      </c>
      <c r="CS7" s="61">
        <v>5576</v>
      </c>
      <c r="CT7" s="61">
        <v>5405</v>
      </c>
      <c r="CU7" s="61">
        <v>34140</v>
      </c>
      <c r="CV7" s="61">
        <v>33434</v>
      </c>
      <c r="CW7" s="61">
        <v>36820</v>
      </c>
      <c r="CX7" s="61">
        <v>35532</v>
      </c>
      <c r="CY7" s="61">
        <v>36111</v>
      </c>
      <c r="CZ7" s="61">
        <v>1700</v>
      </c>
      <c r="DA7" s="64">
        <v>47</v>
      </c>
      <c r="DB7" s="64">
        <v>3.3</v>
      </c>
      <c r="DC7" s="64">
        <v>2.8</v>
      </c>
      <c r="DD7" s="64">
        <v>5.8</v>
      </c>
      <c r="DE7" s="64">
        <v>6.4</v>
      </c>
      <c r="DF7" s="64">
        <v>32.6</v>
      </c>
      <c r="DG7" s="64">
        <v>31.3</v>
      </c>
      <c r="DH7" s="64">
        <v>31.8</v>
      </c>
      <c r="DI7" s="64">
        <v>31.6</v>
      </c>
      <c r="DJ7" s="64">
        <v>30.4</v>
      </c>
      <c r="DK7" s="64">
        <v>55.1</v>
      </c>
      <c r="DL7" s="64">
        <v>60.2</v>
      </c>
      <c r="DM7" s="64">
        <v>36.5</v>
      </c>
      <c r="DN7" s="64">
        <v>33.700000000000003</v>
      </c>
      <c r="DO7" s="64">
        <v>17</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134</v>
      </c>
      <c r="EF7" s="64" t="s">
        <v>134</v>
      </c>
      <c r="EG7" s="64" t="s">
        <v>134</v>
      </c>
      <c r="EH7" s="64" t="s">
        <v>134</v>
      </c>
      <c r="EI7" s="64" t="s">
        <v>134</v>
      </c>
      <c r="EJ7" s="64" t="s">
        <v>134</v>
      </c>
      <c r="EK7" s="64" t="s">
        <v>134</v>
      </c>
      <c r="EL7" s="64" t="s">
        <v>134</v>
      </c>
      <c r="EM7" s="64" t="s">
        <v>134</v>
      </c>
      <c r="EN7" s="64" t="s">
        <v>134</v>
      </c>
      <c r="EO7" s="64">
        <v>75.599999999999994</v>
      </c>
      <c r="EP7" s="64">
        <v>100</v>
      </c>
      <c r="EQ7" s="64">
        <v>100</v>
      </c>
      <c r="ER7" s="64">
        <v>100</v>
      </c>
      <c r="ES7" s="64">
        <v>100</v>
      </c>
      <c r="ET7" s="64">
        <v>83.4</v>
      </c>
      <c r="EU7" s="64">
        <v>82.5</v>
      </c>
      <c r="EV7" s="64">
        <v>83.2</v>
      </c>
      <c r="EW7" s="64">
        <v>87.9</v>
      </c>
      <c r="EX7" s="64">
        <v>82.3</v>
      </c>
      <c r="EY7" s="61" t="s">
        <v>134</v>
      </c>
      <c r="EZ7" s="64" t="s">
        <v>134</v>
      </c>
      <c r="FA7" s="64" t="s">
        <v>134</v>
      </c>
      <c r="FB7" s="64" t="s">
        <v>134</v>
      </c>
      <c r="FC7" s="64" t="s">
        <v>134</v>
      </c>
      <c r="FD7" s="64" t="s">
        <v>134</v>
      </c>
      <c r="FE7" s="64">
        <v>57.6</v>
      </c>
      <c r="FF7" s="64">
        <v>60.4</v>
      </c>
      <c r="FG7" s="64">
        <v>54.1</v>
      </c>
      <c r="FH7" s="64">
        <v>58.1</v>
      </c>
      <c r="FI7" s="64">
        <v>55.4</v>
      </c>
      <c r="FJ7" s="64" t="s">
        <v>134</v>
      </c>
      <c r="FK7" s="64" t="s">
        <v>134</v>
      </c>
      <c r="FL7" s="64" t="s">
        <v>134</v>
      </c>
      <c r="FM7" s="64" t="s">
        <v>134</v>
      </c>
      <c r="FN7" s="64" t="s">
        <v>134</v>
      </c>
      <c r="FO7" s="64">
        <v>8.6999999999999993</v>
      </c>
      <c r="FP7" s="64">
        <v>14.9</v>
      </c>
      <c r="FQ7" s="64">
        <v>16.2</v>
      </c>
      <c r="FR7" s="64">
        <v>5.6</v>
      </c>
      <c r="FS7" s="64">
        <v>7</v>
      </c>
      <c r="FT7" s="64" t="s">
        <v>134</v>
      </c>
      <c r="FU7" s="64" t="s">
        <v>134</v>
      </c>
      <c r="FV7" s="64" t="s">
        <v>134</v>
      </c>
      <c r="FW7" s="64" t="s">
        <v>134</v>
      </c>
      <c r="FX7" s="64" t="s">
        <v>134</v>
      </c>
      <c r="FY7" s="64">
        <v>375</v>
      </c>
      <c r="FZ7" s="64">
        <v>314.5</v>
      </c>
      <c r="GA7" s="64">
        <v>339.9</v>
      </c>
      <c r="GB7" s="64">
        <v>303.60000000000002</v>
      </c>
      <c r="GC7" s="64">
        <v>276.89999999999998</v>
      </c>
      <c r="GD7" s="64" t="s">
        <v>134</v>
      </c>
      <c r="GE7" s="64" t="s">
        <v>134</v>
      </c>
      <c r="GF7" s="64" t="s">
        <v>134</v>
      </c>
      <c r="GG7" s="64" t="s">
        <v>134</v>
      </c>
      <c r="GH7" s="64" t="s">
        <v>134</v>
      </c>
      <c r="GI7" s="64" t="s">
        <v>134</v>
      </c>
      <c r="GJ7" s="64" t="s">
        <v>134</v>
      </c>
      <c r="GK7" s="64" t="s">
        <v>134</v>
      </c>
      <c r="GL7" s="64" t="s">
        <v>134</v>
      </c>
      <c r="GM7" s="64" t="s">
        <v>134</v>
      </c>
      <c r="GN7" s="64" t="s">
        <v>134</v>
      </c>
      <c r="GO7" s="64" t="s">
        <v>134</v>
      </c>
      <c r="GP7" s="64" t="s">
        <v>134</v>
      </c>
      <c r="GQ7" s="64" t="s">
        <v>134</v>
      </c>
      <c r="GR7" s="64" t="s">
        <v>134</v>
      </c>
      <c r="GS7" s="64">
        <v>94.7</v>
      </c>
      <c r="GT7" s="64">
        <v>96</v>
      </c>
      <c r="GU7" s="64">
        <v>97.1</v>
      </c>
      <c r="GV7" s="64">
        <v>98.9</v>
      </c>
      <c r="GW7" s="64">
        <v>99.1</v>
      </c>
      <c r="GX7" s="61" t="s">
        <v>134</v>
      </c>
      <c r="GY7" s="64">
        <v>65.900000000000006</v>
      </c>
      <c r="GZ7" s="64" t="s">
        <v>134</v>
      </c>
      <c r="HA7" s="64" t="s">
        <v>134</v>
      </c>
      <c r="HB7" s="64" t="s">
        <v>134</v>
      </c>
      <c r="HC7" s="64" t="s">
        <v>134</v>
      </c>
      <c r="HD7" s="64">
        <v>67.8</v>
      </c>
      <c r="HE7" s="64">
        <v>71</v>
      </c>
      <c r="HF7" s="64">
        <v>70.5</v>
      </c>
      <c r="HG7" s="64">
        <v>69.400000000000006</v>
      </c>
      <c r="HH7" s="64">
        <v>67.7</v>
      </c>
      <c r="HI7" s="64">
        <v>0</v>
      </c>
      <c r="HJ7" s="64" t="s">
        <v>134</v>
      </c>
      <c r="HK7" s="64" t="s">
        <v>134</v>
      </c>
      <c r="HL7" s="64" t="s">
        <v>134</v>
      </c>
      <c r="HM7" s="64" t="s">
        <v>134</v>
      </c>
      <c r="HN7" s="64">
        <v>0.6</v>
      </c>
      <c r="HO7" s="64">
        <v>0.2</v>
      </c>
      <c r="HP7" s="64">
        <v>0.1</v>
      </c>
      <c r="HQ7" s="64">
        <v>0.5</v>
      </c>
      <c r="HR7" s="64">
        <v>0.6</v>
      </c>
      <c r="HS7" s="64">
        <v>0</v>
      </c>
      <c r="HT7" s="64" t="s">
        <v>134</v>
      </c>
      <c r="HU7" s="64" t="s">
        <v>134</v>
      </c>
      <c r="HV7" s="64" t="s">
        <v>134</v>
      </c>
      <c r="HW7" s="64" t="s">
        <v>134</v>
      </c>
      <c r="HX7" s="64">
        <v>43.5</v>
      </c>
      <c r="HY7" s="64">
        <v>42.8</v>
      </c>
      <c r="HZ7" s="64">
        <v>41</v>
      </c>
      <c r="IA7" s="64">
        <v>46.6</v>
      </c>
      <c r="IB7" s="64">
        <v>32.200000000000003</v>
      </c>
      <c r="IC7" s="64" t="s">
        <v>134</v>
      </c>
      <c r="ID7" s="64" t="s">
        <v>134</v>
      </c>
      <c r="IE7" s="64" t="s">
        <v>134</v>
      </c>
      <c r="IF7" s="64" t="s">
        <v>134</v>
      </c>
      <c r="IG7" s="64" t="s">
        <v>134</v>
      </c>
      <c r="IH7" s="64" t="s">
        <v>134</v>
      </c>
      <c r="II7" s="64" t="s">
        <v>134</v>
      </c>
      <c r="IJ7" s="64" t="s">
        <v>134</v>
      </c>
      <c r="IK7" s="64" t="s">
        <v>134</v>
      </c>
      <c r="IL7" s="64" t="s">
        <v>134</v>
      </c>
      <c r="IM7" s="64">
        <v>65.099999999999994</v>
      </c>
      <c r="IN7" s="64" t="s">
        <v>134</v>
      </c>
      <c r="IO7" s="64" t="s">
        <v>134</v>
      </c>
      <c r="IP7" s="64" t="s">
        <v>134</v>
      </c>
      <c r="IQ7" s="64" t="s">
        <v>134</v>
      </c>
      <c r="IR7" s="64">
        <v>33.799999999999997</v>
      </c>
      <c r="IS7" s="64">
        <v>24</v>
      </c>
      <c r="IT7" s="64">
        <v>23.8</v>
      </c>
      <c r="IU7" s="64">
        <v>30.5</v>
      </c>
      <c r="IV7" s="64">
        <v>14.5</v>
      </c>
      <c r="IW7" s="61">
        <v>1700</v>
      </c>
      <c r="IX7" s="64">
        <v>5.9</v>
      </c>
      <c r="IY7" s="64">
        <v>3.3</v>
      </c>
      <c r="IZ7" s="64">
        <v>2.8</v>
      </c>
      <c r="JA7" s="64">
        <v>5.8</v>
      </c>
      <c r="JB7" s="64">
        <v>6.4</v>
      </c>
      <c r="JC7" s="64">
        <v>13.4</v>
      </c>
      <c r="JD7" s="64">
        <v>12.2</v>
      </c>
      <c r="JE7" s="64">
        <v>16.8</v>
      </c>
      <c r="JF7" s="64">
        <v>21.1</v>
      </c>
      <c r="JG7" s="64">
        <v>18.899999999999999</v>
      </c>
      <c r="JH7" s="64">
        <v>75.900000000000006</v>
      </c>
      <c r="JI7" s="64">
        <v>60.2</v>
      </c>
      <c r="JJ7" s="64">
        <v>36.5</v>
      </c>
      <c r="JK7" s="64">
        <v>33.700000000000003</v>
      </c>
      <c r="JL7" s="64">
        <v>17</v>
      </c>
      <c r="JM7" s="64">
        <v>46.6</v>
      </c>
      <c r="JN7" s="64">
        <v>30.5</v>
      </c>
      <c r="JO7" s="64">
        <v>24.4</v>
      </c>
      <c r="JP7" s="64">
        <v>17.100000000000001</v>
      </c>
      <c r="JQ7" s="64">
        <v>8.5</v>
      </c>
      <c r="JR7" s="64">
        <v>0</v>
      </c>
      <c r="JS7" s="64">
        <v>0</v>
      </c>
      <c r="JT7" s="64">
        <v>0</v>
      </c>
      <c r="JU7" s="64">
        <v>0</v>
      </c>
      <c r="JV7" s="64">
        <v>0</v>
      </c>
      <c r="JW7" s="64">
        <v>108</v>
      </c>
      <c r="JX7" s="64">
        <v>459.2</v>
      </c>
      <c r="JY7" s="64">
        <v>331.9</v>
      </c>
      <c r="JZ7" s="64">
        <v>450.4</v>
      </c>
      <c r="KA7" s="64">
        <v>506.5</v>
      </c>
      <c r="KB7" s="64" t="s">
        <v>134</v>
      </c>
      <c r="KC7" s="64" t="s">
        <v>134</v>
      </c>
      <c r="KD7" s="64" t="s">
        <v>134</v>
      </c>
      <c r="KE7" s="64" t="s">
        <v>134</v>
      </c>
      <c r="KF7" s="64" t="s">
        <v>134</v>
      </c>
      <c r="KG7" s="64" t="s">
        <v>134</v>
      </c>
      <c r="KH7" s="64" t="s">
        <v>134</v>
      </c>
      <c r="KI7" s="64" t="s">
        <v>134</v>
      </c>
      <c r="KJ7" s="64" t="s">
        <v>134</v>
      </c>
      <c r="KK7" s="64" t="s">
        <v>134</v>
      </c>
      <c r="KL7" s="64">
        <v>100</v>
      </c>
      <c r="KM7" s="64">
        <v>100</v>
      </c>
      <c r="KN7" s="64">
        <v>100</v>
      </c>
      <c r="KO7" s="64">
        <v>100</v>
      </c>
      <c r="KP7" s="64">
        <v>100</v>
      </c>
      <c r="KQ7" s="64">
        <v>92</v>
      </c>
      <c r="KR7" s="64">
        <v>95.4</v>
      </c>
      <c r="KS7" s="64">
        <v>95.1</v>
      </c>
      <c r="KT7" s="64">
        <v>96.5</v>
      </c>
      <c r="KU7" s="64">
        <v>98.5</v>
      </c>
      <c r="KV7" s="61" t="s">
        <v>134</v>
      </c>
      <c r="KW7" s="64" t="s">
        <v>134</v>
      </c>
      <c r="KX7" s="64" t="s">
        <v>134</v>
      </c>
      <c r="KY7" s="64" t="s">
        <v>134</v>
      </c>
      <c r="KZ7" s="64" t="s">
        <v>134</v>
      </c>
      <c r="LA7" s="64" t="s">
        <v>134</v>
      </c>
      <c r="LB7" s="64">
        <v>15.3</v>
      </c>
      <c r="LC7" s="64">
        <v>14.9</v>
      </c>
      <c r="LD7" s="64">
        <v>14.9</v>
      </c>
      <c r="LE7" s="64">
        <v>14.3</v>
      </c>
      <c r="LF7" s="64">
        <v>13.8</v>
      </c>
      <c r="LG7" s="64" t="s">
        <v>134</v>
      </c>
      <c r="LH7" s="64" t="s">
        <v>134</v>
      </c>
      <c r="LI7" s="64" t="s">
        <v>134</v>
      </c>
      <c r="LJ7" s="64" t="s">
        <v>134</v>
      </c>
      <c r="LK7" s="64" t="s">
        <v>134</v>
      </c>
      <c r="LL7" s="64">
        <v>0.7</v>
      </c>
      <c r="LM7" s="64">
        <v>0.4</v>
      </c>
      <c r="LN7" s="64">
        <v>1.8</v>
      </c>
      <c r="LO7" s="64">
        <v>1.8</v>
      </c>
      <c r="LP7" s="64">
        <v>2.7</v>
      </c>
      <c r="LQ7" s="64" t="s">
        <v>134</v>
      </c>
      <c r="LR7" s="64" t="s">
        <v>134</v>
      </c>
      <c r="LS7" s="64" t="s">
        <v>134</v>
      </c>
      <c r="LT7" s="64" t="s">
        <v>134</v>
      </c>
      <c r="LU7" s="64" t="s">
        <v>134</v>
      </c>
      <c r="LV7" s="64">
        <v>151.69999999999999</v>
      </c>
      <c r="LW7" s="64">
        <v>138.1</v>
      </c>
      <c r="LX7" s="64">
        <v>125.8</v>
      </c>
      <c r="LY7" s="64">
        <v>119.4</v>
      </c>
      <c r="LZ7" s="64">
        <v>113</v>
      </c>
      <c r="MA7" s="64" t="s">
        <v>134</v>
      </c>
      <c r="MB7" s="64" t="s">
        <v>134</v>
      </c>
      <c r="MC7" s="64" t="s">
        <v>134</v>
      </c>
      <c r="MD7" s="64" t="s">
        <v>134</v>
      </c>
      <c r="ME7" s="64" t="s">
        <v>134</v>
      </c>
      <c r="MF7" s="64" t="s">
        <v>134</v>
      </c>
      <c r="MG7" s="64" t="s">
        <v>134</v>
      </c>
      <c r="MH7" s="64" t="s">
        <v>134</v>
      </c>
      <c r="MI7" s="64" t="s">
        <v>134</v>
      </c>
      <c r="MJ7" s="64" t="s">
        <v>134</v>
      </c>
      <c r="MK7" s="64" t="s">
        <v>134</v>
      </c>
      <c r="ML7" s="64" t="s">
        <v>134</v>
      </c>
      <c r="MM7" s="64" t="s">
        <v>134</v>
      </c>
      <c r="MN7" s="64" t="s">
        <v>134</v>
      </c>
      <c r="MO7" s="64" t="s">
        <v>134</v>
      </c>
      <c r="MP7" s="64">
        <v>98.7</v>
      </c>
      <c r="MQ7" s="64">
        <v>98.8</v>
      </c>
      <c r="MR7" s="64">
        <v>98.9</v>
      </c>
      <c r="MS7" s="64">
        <v>99.7</v>
      </c>
      <c r="MT7" s="64">
        <v>99.8</v>
      </c>
      <c r="MU7" s="64" t="s">
        <v>134</v>
      </c>
      <c r="MV7" s="64" t="s">
        <v>134</v>
      </c>
      <c r="MW7" s="64" t="s">
        <v>134</v>
      </c>
      <c r="MX7" s="64" t="s">
        <v>134</v>
      </c>
      <c r="MY7" s="64">
        <v>1</v>
      </c>
      <c r="MZ7" s="64" t="s">
        <v>134</v>
      </c>
      <c r="NA7" s="64" t="s">
        <v>134</v>
      </c>
      <c r="NB7" s="64" t="s">
        <v>134</v>
      </c>
      <c r="NC7" s="64">
        <v>1</v>
      </c>
      <c r="ND7" s="64">
        <v>1</v>
      </c>
      <c r="NE7" s="64">
        <v>1</v>
      </c>
      <c r="NF7" s="64">
        <v>1</v>
      </c>
      <c r="NG7" s="64" t="s">
        <v>134</v>
      </c>
      <c r="NH7" s="64" t="s">
        <v>134</v>
      </c>
      <c r="NI7" s="64" t="s">
        <v>134</v>
      </c>
      <c r="NJ7" s="64" t="s">
        <v>134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1</v>
      </c>
      <c r="GZ8" s="68" t="s">
        <v>138</v>
      </c>
      <c r="HA8" s="66"/>
      <c r="HB8" s="66"/>
      <c r="HC8" s="66"/>
      <c r="HD8" s="66"/>
      <c r="HE8" s="67"/>
      <c r="HF8" s="66"/>
      <c r="HG8" s="66"/>
      <c r="HH8" s="66" t="str">
        <f>HI4</f>
        <v>修繕費比率（％）</v>
      </c>
      <c r="HI8" s="66" t="b">
        <f>IF(SUM($N$7,$MY$7:$NB$7)=0,FALSE,TRUE)</f>
        <v>1</v>
      </c>
      <c r="HJ8" s="68" t="s">
        <v>138</v>
      </c>
      <c r="HK8" s="66"/>
      <c r="HL8" s="66"/>
      <c r="HM8" s="66"/>
      <c r="HN8" s="66"/>
      <c r="HO8" s="66"/>
      <c r="HP8" s="67"/>
      <c r="HQ8" s="66"/>
      <c r="HR8" s="66" t="str">
        <f>HS4</f>
        <v>企業債残高対料金収入比率（％）</v>
      </c>
      <c r="HS8" s="66" t="b">
        <f>IF(SUM($N$7,$MY$7:$NB$7)=0,FALSE,TRUE)</f>
        <v>1</v>
      </c>
      <c r="HT8" s="68" t="s">
        <v>138</v>
      </c>
      <c r="HU8" s="66"/>
      <c r="HV8" s="66"/>
      <c r="HW8" s="66"/>
      <c r="HX8" s="66"/>
      <c r="HY8" s="66"/>
      <c r="HZ8" s="66"/>
      <c r="IA8" s="67"/>
      <c r="IB8" s="66" t="str">
        <f>IC4</f>
        <v>有形固定資産減価償却率（％）</v>
      </c>
      <c r="IC8" s="66" t="b">
        <f>IF(SUM($N$7,$MY$7:$NB$7)=0,FALSE,TRUE)</f>
        <v>1</v>
      </c>
      <c r="ID8" s="68" t="s">
        <v>138</v>
      </c>
      <c r="IE8" s="66"/>
      <c r="IF8" s="66"/>
      <c r="IG8" s="66"/>
      <c r="IH8" s="66"/>
      <c r="II8" s="66"/>
      <c r="IJ8" s="66"/>
      <c r="IK8" s="66"/>
      <c r="IL8" s="66" t="str">
        <f>IM4</f>
        <v>FIT・FIP収入割合（％）</v>
      </c>
      <c r="IM8" s="66" t="b">
        <f>IF(SUM($N$7,$MY$7:$NB$7)=0,FALSE,TRUE)</f>
        <v>1</v>
      </c>
      <c r="IN8" s="68" t="s">
        <v>138</v>
      </c>
      <c r="IO8" s="66"/>
      <c r="IP8" s="66"/>
      <c r="IQ8" s="66"/>
      <c r="IR8" s="65"/>
      <c r="IS8" s="65"/>
      <c r="IT8" s="65"/>
      <c r="IU8" s="65"/>
      <c r="IV8" s="66" t="str">
        <f>IW5</f>
        <v>最大出力合計</v>
      </c>
      <c r="IW8" s="66" t="str">
        <f>IX4</f>
        <v>設備利用率（％）</v>
      </c>
      <c r="IX8" s="66" t="b">
        <f>IF(SUM($O$7,$NC$7:$NF$7)=0,FALSE,TRUE)</f>
        <v>1</v>
      </c>
      <c r="IY8" s="68" t="s">
        <v>138</v>
      </c>
      <c r="IZ8" s="66"/>
      <c r="JA8" s="66"/>
      <c r="JB8" s="66"/>
      <c r="JC8" s="66"/>
      <c r="JD8" s="67"/>
      <c r="JE8" s="66"/>
      <c r="JF8" s="66"/>
      <c r="JG8" s="66" t="str">
        <f>JH4</f>
        <v>修繕費比率（％）</v>
      </c>
      <c r="JH8" s="66" t="b">
        <f>IF(SUM($O$7,$NC$7:$NF$7)=0,FALSE,TRUE)</f>
        <v>1</v>
      </c>
      <c r="JI8" s="68" t="s">
        <v>138</v>
      </c>
      <c r="JJ8" s="66"/>
      <c r="JK8" s="66"/>
      <c r="JL8" s="66"/>
      <c r="JM8" s="66"/>
      <c r="JN8" s="66"/>
      <c r="JO8" s="67"/>
      <c r="JP8" s="66"/>
      <c r="JQ8" s="66" t="str">
        <f>JR4</f>
        <v>企業債残高対料金収入比率（％）</v>
      </c>
      <c r="JR8" s="66" t="b">
        <f>IF(SUM($O$7,$NC$7:$NF$7)=0,FALSE,TRUE)</f>
        <v>1</v>
      </c>
      <c r="JS8" s="68" t="s">
        <v>138</v>
      </c>
      <c r="JT8" s="66"/>
      <c r="JU8" s="66"/>
      <c r="JV8" s="66"/>
      <c r="JW8" s="66"/>
      <c r="JX8" s="66"/>
      <c r="JY8" s="66"/>
      <c r="JZ8" s="67"/>
      <c r="KA8" s="66" t="str">
        <f>KB4</f>
        <v>有形固定資産減価償却率（％）</v>
      </c>
      <c r="KB8" s="66" t="b">
        <f>IF(SUM($O$7,$NC$7:$NF$7)=0,FALSE,TRUE)</f>
        <v>1</v>
      </c>
      <c r="KC8" s="68" t="s">
        <v>138</v>
      </c>
      <c r="KD8" s="66"/>
      <c r="KE8" s="66"/>
      <c r="KF8" s="66"/>
      <c r="KG8" s="66"/>
      <c r="KH8" s="66"/>
      <c r="KI8" s="66"/>
      <c r="KJ8" s="66"/>
      <c r="KK8" s="66" t="str">
        <f>KL4</f>
        <v>FIT・FIP収入割合（％）</v>
      </c>
      <c r="KL8" s="66" t="b">
        <f>IF(SUM($O$7,$NC$7:$NF$7)=0,FALSE,TRUE)</f>
        <v>1</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（最大出力合計1,700kW）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（最大出力合計1,700kW）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85</v>
      </c>
      <c r="AZ11" s="75">
        <f>AZ7</f>
        <v>67.900000000000006</v>
      </c>
      <c r="BA11" s="75">
        <f>BA7</f>
        <v>100</v>
      </c>
      <c r="BB11" s="75">
        <f>BB7</f>
        <v>153.6</v>
      </c>
      <c r="BC11" s="75">
        <f>BC7</f>
        <v>136.19999999999999</v>
      </c>
      <c r="BD11" s="65"/>
      <c r="BE11" s="65"/>
      <c r="BF11" s="65"/>
      <c r="BG11" s="65"/>
      <c r="BH11" s="65"/>
      <c r="BI11" s="74" t="s">
        <v>147</v>
      </c>
      <c r="BJ11" s="75">
        <f>BJ7</f>
        <v>149.80000000000001</v>
      </c>
      <c r="BK11" s="75">
        <f>BK7</f>
        <v>67.7</v>
      </c>
      <c r="BL11" s="75">
        <f>BL7</f>
        <v>68.599999999999994</v>
      </c>
      <c r="BM11" s="75">
        <f>BM7</f>
        <v>153.6</v>
      </c>
      <c r="BN11" s="75">
        <f>BN7</f>
        <v>136.19999999999999</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147</v>
      </c>
      <c r="CF11" s="75">
        <f>CF7</f>
        <v>19230</v>
      </c>
      <c r="CG11" s="75">
        <f>CG7</f>
        <v>31511.200000000001</v>
      </c>
      <c r="CH11" s="75">
        <f>CH7</f>
        <v>31277.3</v>
      </c>
      <c r="CI11" s="75">
        <f>CI7</f>
        <v>12045.2</v>
      </c>
      <c r="CJ11" s="75">
        <f>CJ7</f>
        <v>15603.3</v>
      </c>
      <c r="CK11" s="65"/>
      <c r="CL11" s="65"/>
      <c r="CM11" s="65"/>
      <c r="CN11" s="65"/>
      <c r="CO11" s="74" t="s">
        <v>147</v>
      </c>
      <c r="CP11" s="76">
        <f>CP7</f>
        <v>-7695</v>
      </c>
      <c r="CQ11" s="76">
        <f>CQ7</f>
        <v>-4992</v>
      </c>
      <c r="CR11" s="76">
        <f>CR7</f>
        <v>-4136</v>
      </c>
      <c r="CS11" s="76">
        <f>CS7</f>
        <v>5576</v>
      </c>
      <c r="CT11" s="76">
        <f>CT7</f>
        <v>5405</v>
      </c>
      <c r="CU11" s="65"/>
      <c r="CV11" s="65"/>
      <c r="CW11" s="65"/>
      <c r="CX11" s="65"/>
      <c r="CY11" s="65"/>
      <c r="CZ11" s="74" t="s">
        <v>147</v>
      </c>
      <c r="DA11" s="75">
        <f>DA7</f>
        <v>47</v>
      </c>
      <c r="DB11" s="75">
        <f>DB7</f>
        <v>3.3</v>
      </c>
      <c r="DC11" s="75">
        <f>DC7</f>
        <v>2.8</v>
      </c>
      <c r="DD11" s="75">
        <f>DD7</f>
        <v>5.8</v>
      </c>
      <c r="DE11" s="75">
        <f>DE7</f>
        <v>6.4</v>
      </c>
      <c r="DF11" s="65"/>
      <c r="DG11" s="65"/>
      <c r="DH11" s="65"/>
      <c r="DI11" s="65"/>
      <c r="DJ11" s="74" t="s">
        <v>147</v>
      </c>
      <c r="DK11" s="75">
        <f>DK7</f>
        <v>55.1</v>
      </c>
      <c r="DL11" s="75">
        <f>DL7</f>
        <v>60.2</v>
      </c>
      <c r="DM11" s="75">
        <f>DM7</f>
        <v>36.5</v>
      </c>
      <c r="DN11" s="75">
        <f>DN7</f>
        <v>33.700000000000003</v>
      </c>
      <c r="DO11" s="75">
        <f>DO7</f>
        <v>17</v>
      </c>
      <c r="DP11" s="65"/>
      <c r="DQ11" s="65"/>
      <c r="DR11" s="65"/>
      <c r="DS11" s="65"/>
      <c r="DT11" s="74" t="s">
        <v>147</v>
      </c>
      <c r="DU11" s="75">
        <f>DU7</f>
        <v>0</v>
      </c>
      <c r="DV11" s="75">
        <f>DV7</f>
        <v>0</v>
      </c>
      <c r="DW11" s="75">
        <f>DW7</f>
        <v>0</v>
      </c>
      <c r="DX11" s="75">
        <f>DX7</f>
        <v>0</v>
      </c>
      <c r="DY11" s="75">
        <f>DY7</f>
        <v>0</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75.599999999999994</v>
      </c>
      <c r="EP11" s="75">
        <f>EP7</f>
        <v>100</v>
      </c>
      <c r="EQ11" s="75">
        <f>EQ7</f>
        <v>100</v>
      </c>
      <c r="ER11" s="75">
        <f>ER7</f>
        <v>100</v>
      </c>
      <c r="ES11" s="75">
        <f>ES7</f>
        <v>100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147</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147</v>
      </c>
      <c r="GY11" s="75">
        <f>GY7</f>
        <v>65.900000000000006</v>
      </c>
      <c r="GZ11" s="75" t="str">
        <f>GZ7</f>
        <v>-</v>
      </c>
      <c r="HA11" s="75" t="str">
        <f>HA7</f>
        <v>-</v>
      </c>
      <c r="HB11" s="75" t="str">
        <f>HB7</f>
        <v>-</v>
      </c>
      <c r="HC11" s="75" t="str">
        <f>HC7</f>
        <v>-</v>
      </c>
      <c r="HD11" s="65"/>
      <c r="HE11" s="65"/>
      <c r="HF11" s="65"/>
      <c r="HG11" s="65"/>
      <c r="HH11" s="74" t="s">
        <v>147</v>
      </c>
      <c r="HI11" s="75">
        <f>HI7</f>
        <v>0</v>
      </c>
      <c r="HJ11" s="75" t="str">
        <f>HJ7</f>
        <v>-</v>
      </c>
      <c r="HK11" s="75" t="str">
        <f>HK7</f>
        <v>-</v>
      </c>
      <c r="HL11" s="75" t="str">
        <f>HL7</f>
        <v>-</v>
      </c>
      <c r="HM11" s="75" t="str">
        <f>HM7</f>
        <v>-</v>
      </c>
      <c r="HN11" s="65"/>
      <c r="HO11" s="65"/>
      <c r="HP11" s="65"/>
      <c r="HQ11" s="65"/>
      <c r="HR11" s="74" t="s">
        <v>150</v>
      </c>
      <c r="HS11" s="75">
        <f>HS7</f>
        <v>0</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f>IM7</f>
        <v>65.099999999999994</v>
      </c>
      <c r="IN11" s="75" t="str">
        <f>IN7</f>
        <v>-</v>
      </c>
      <c r="IO11" s="75" t="str">
        <f>IO7</f>
        <v>-</v>
      </c>
      <c r="IP11" s="75" t="str">
        <f>IP7</f>
        <v>-</v>
      </c>
      <c r="IQ11" s="75" t="str">
        <f>IQ7</f>
        <v>-</v>
      </c>
      <c r="IR11" s="65"/>
      <c r="IS11" s="65"/>
      <c r="IT11" s="65"/>
      <c r="IU11" s="65"/>
      <c r="IV11" s="65"/>
      <c r="IW11" s="74" t="s">
        <v>150</v>
      </c>
      <c r="IX11" s="75">
        <f>IX7</f>
        <v>5.9</v>
      </c>
      <c r="IY11" s="75">
        <f>IY7</f>
        <v>3.3</v>
      </c>
      <c r="IZ11" s="75">
        <f>IZ7</f>
        <v>2.8</v>
      </c>
      <c r="JA11" s="75">
        <f>JA7</f>
        <v>5.8</v>
      </c>
      <c r="JB11" s="75">
        <f>JB7</f>
        <v>6.4</v>
      </c>
      <c r="JC11" s="65"/>
      <c r="JD11" s="65"/>
      <c r="JE11" s="65"/>
      <c r="JF11" s="65"/>
      <c r="JG11" s="74" t="s">
        <v>147</v>
      </c>
      <c r="JH11" s="75">
        <f>JH7</f>
        <v>75.900000000000006</v>
      </c>
      <c r="JI11" s="75">
        <f>JI7</f>
        <v>60.2</v>
      </c>
      <c r="JJ11" s="75">
        <f>JJ7</f>
        <v>36.5</v>
      </c>
      <c r="JK11" s="75">
        <f>JK7</f>
        <v>33.700000000000003</v>
      </c>
      <c r="JL11" s="75">
        <f>JL7</f>
        <v>17</v>
      </c>
      <c r="JM11" s="65"/>
      <c r="JN11" s="65"/>
      <c r="JO11" s="65"/>
      <c r="JP11" s="65"/>
      <c r="JQ11" s="74" t="s">
        <v>147</v>
      </c>
      <c r="JR11" s="75">
        <f>JR7</f>
        <v>0</v>
      </c>
      <c r="JS11" s="75">
        <f>JS7</f>
        <v>0</v>
      </c>
      <c r="JT11" s="75">
        <f>JT7</f>
        <v>0</v>
      </c>
      <c r="JU11" s="75">
        <f>JU7</f>
        <v>0</v>
      </c>
      <c r="JV11" s="75">
        <f>JV7</f>
        <v>0</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f>KL7</f>
        <v>100</v>
      </c>
      <c r="KM11" s="75">
        <f>KM7</f>
        <v>100</v>
      </c>
      <c r="KN11" s="75">
        <f>KN7</f>
        <v>100</v>
      </c>
      <c r="KO11" s="75">
        <f>KO7</f>
        <v>100</v>
      </c>
      <c r="KP11" s="75">
        <f>KP7</f>
        <v>100</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152</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152</v>
      </c>
      <c r="CP12" s="76">
        <f>CU7</f>
        <v>34140</v>
      </c>
      <c r="CQ12" s="76">
        <f>CV7</f>
        <v>33434</v>
      </c>
      <c r="CR12" s="76">
        <f>CW7</f>
        <v>36820</v>
      </c>
      <c r="CS12" s="76">
        <f>CX7</f>
        <v>35532</v>
      </c>
      <c r="CT12" s="76">
        <f>CY7</f>
        <v>36111</v>
      </c>
      <c r="CU12" s="65"/>
      <c r="CV12" s="65"/>
      <c r="CW12" s="65"/>
      <c r="CX12" s="65"/>
      <c r="CY12" s="65"/>
      <c r="CZ12" s="74" t="s">
        <v>152</v>
      </c>
      <c r="DA12" s="75">
        <f>DF7</f>
        <v>32.6</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152</v>
      </c>
      <c r="DU12" s="75">
        <f>DZ7</f>
        <v>160.4</v>
      </c>
      <c r="DV12" s="75">
        <f>EA7</f>
        <v>175.4</v>
      </c>
      <c r="DW12" s="75">
        <f>EB7</f>
        <v>166.4</v>
      </c>
      <c r="DX12" s="75">
        <f>EC7</f>
        <v>201.7</v>
      </c>
      <c r="DY12" s="75">
        <f>ED7</f>
        <v>192.3</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t="str">
        <f>IF($GN$8,GS7,"-")</f>
        <v>-</v>
      </c>
      <c r="GO12" s="75" t="str">
        <f>IF($GN$8,GT7,"-")</f>
        <v>-</v>
      </c>
      <c r="GP12" s="75" t="str">
        <f>IF($GN$8,GU7,"-")</f>
        <v>-</v>
      </c>
      <c r="GQ12" s="75" t="str">
        <f>IF($GN$8,GV7,"-")</f>
        <v>-</v>
      </c>
      <c r="GR12" s="75" t="str">
        <f>IF($GN$8,GW7,"-")</f>
        <v>-</v>
      </c>
      <c r="GS12" s="65"/>
      <c r="GT12" s="65"/>
      <c r="GU12" s="65"/>
      <c r="GV12" s="65"/>
      <c r="GW12" s="65"/>
      <c r="GX12" s="74" t="s">
        <v>155</v>
      </c>
      <c r="GY12" s="75">
        <f>IF($GY$8,HD7,"-")</f>
        <v>67.8</v>
      </c>
      <c r="GZ12" s="75">
        <f>IF($GY$8,HE7,"-")</f>
        <v>71</v>
      </c>
      <c r="HA12" s="75">
        <f>IF($GY$8,HF7,"-")</f>
        <v>70.5</v>
      </c>
      <c r="HB12" s="75">
        <f>IF($GY$8,HG7,"-")</f>
        <v>69.400000000000006</v>
      </c>
      <c r="HC12" s="75">
        <f>IF($GY$8,HH7,"-")</f>
        <v>67.7</v>
      </c>
      <c r="HD12" s="65"/>
      <c r="HE12" s="65"/>
      <c r="HF12" s="65"/>
      <c r="HG12" s="65"/>
      <c r="HH12" s="74" t="s">
        <v>155</v>
      </c>
      <c r="HI12" s="75">
        <f>IF($HI$8,HN7,"-")</f>
        <v>0.6</v>
      </c>
      <c r="HJ12" s="75">
        <f>IF($HI$8,HO7,"-")</f>
        <v>0.2</v>
      </c>
      <c r="HK12" s="75">
        <f>IF($HI$8,HP7,"-")</f>
        <v>0.1</v>
      </c>
      <c r="HL12" s="75">
        <f>IF($HI$8,HQ7,"-")</f>
        <v>0.5</v>
      </c>
      <c r="HM12" s="75">
        <f>IF($HI$8,HR7,"-")</f>
        <v>0.6</v>
      </c>
      <c r="HN12" s="65"/>
      <c r="HO12" s="65"/>
      <c r="HP12" s="65"/>
      <c r="HQ12" s="65"/>
      <c r="HR12" s="74" t="s">
        <v>152</v>
      </c>
      <c r="HS12" s="75">
        <f>IF($HS$8,HX7,"-")</f>
        <v>43.5</v>
      </c>
      <c r="HT12" s="75">
        <f>IF($HS$8,HY7,"-")</f>
        <v>42.8</v>
      </c>
      <c r="HU12" s="75">
        <f>IF($HS$8,HZ7,"-")</f>
        <v>41</v>
      </c>
      <c r="HV12" s="75">
        <f>IF($HS$8,IA7,"-")</f>
        <v>46.6</v>
      </c>
      <c r="HW12" s="75">
        <f>IF($HS$8,IB7,"-")</f>
        <v>32.200000000000003</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f>IF($IM$8,IR7,"-")</f>
        <v>33.799999999999997</v>
      </c>
      <c r="IN12" s="75">
        <f>IF($IM$8,IS7,"-")</f>
        <v>24</v>
      </c>
      <c r="IO12" s="75">
        <f>IF($IM$8,IT7,"-")</f>
        <v>23.8</v>
      </c>
      <c r="IP12" s="75">
        <f>IF($IM$8,IU7,"-")</f>
        <v>30.5</v>
      </c>
      <c r="IQ12" s="75">
        <f>IF($IM$8,IV7,"-")</f>
        <v>14.5</v>
      </c>
      <c r="IR12" s="65"/>
      <c r="IS12" s="65"/>
      <c r="IT12" s="65"/>
      <c r="IU12" s="65"/>
      <c r="IV12" s="65"/>
      <c r="IW12" s="74" t="s">
        <v>152</v>
      </c>
      <c r="IX12" s="75">
        <f>IF($IX$8,JC7,"-")</f>
        <v>13.4</v>
      </c>
      <c r="IY12" s="75">
        <f>IF($IX$8,JD7,"-")</f>
        <v>12.2</v>
      </c>
      <c r="IZ12" s="75">
        <f>IF($IX$8,JE7,"-")</f>
        <v>16.8</v>
      </c>
      <c r="JA12" s="75">
        <f>IF($IX$8,JF7,"-")</f>
        <v>21.1</v>
      </c>
      <c r="JB12" s="75">
        <f>IF($IX$8,JG7,"-")</f>
        <v>18.899999999999999</v>
      </c>
      <c r="JC12" s="65"/>
      <c r="JD12" s="65"/>
      <c r="JE12" s="65"/>
      <c r="JF12" s="65"/>
      <c r="JG12" s="74" t="s">
        <v>152</v>
      </c>
      <c r="JH12" s="75">
        <f>IF($JH$8,JM7,"-")</f>
        <v>46.6</v>
      </c>
      <c r="JI12" s="75">
        <f>IF($JH$8,JN7,"-")</f>
        <v>30.5</v>
      </c>
      <c r="JJ12" s="75">
        <f>IF($JH$8,JO7,"-")</f>
        <v>24.4</v>
      </c>
      <c r="JK12" s="75">
        <f>IF($JH$8,JP7,"-")</f>
        <v>17.100000000000001</v>
      </c>
      <c r="JL12" s="75">
        <f>IF($JH$8,JQ7,"-")</f>
        <v>8.5</v>
      </c>
      <c r="JM12" s="65"/>
      <c r="JN12" s="65"/>
      <c r="JO12" s="65"/>
      <c r="JP12" s="65"/>
      <c r="JQ12" s="74" t="s">
        <v>152</v>
      </c>
      <c r="JR12" s="75">
        <f>IF($JR$8,JW7,"-")</f>
        <v>108</v>
      </c>
      <c r="JS12" s="75">
        <f>IF($JR$8,JX7,"-")</f>
        <v>459.2</v>
      </c>
      <c r="JT12" s="75">
        <f>IF($JR$8,JY7,"-")</f>
        <v>331.9</v>
      </c>
      <c r="JU12" s="75">
        <f>IF($JR$8,JZ7,"-")</f>
        <v>450.4</v>
      </c>
      <c r="JV12" s="75">
        <f>IF($JR$8,KA7,"-")</f>
        <v>506.5</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155</v>
      </c>
      <c r="KL12" s="75">
        <f>IF($KL$8,KQ7,"-")</f>
        <v>92</v>
      </c>
      <c r="KM12" s="75">
        <f>IF($KL$8,KR7,"-")</f>
        <v>95.4</v>
      </c>
      <c r="KN12" s="75">
        <f>IF($KL$8,KS7,"-")</f>
        <v>95.1</v>
      </c>
      <c r="KO12" s="75">
        <f>IF($KL$8,KT7,"-")</f>
        <v>96.5</v>
      </c>
      <c r="KP12" s="75">
        <f>IF($KL$8,KU7,"-")</f>
        <v>98.5</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155</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94" t="s">
        <v>158</v>
      </c>
      <c r="G14" s="194"/>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4" t="s">
        <v>159</v>
      </c>
      <c r="C15" s="184"/>
      <c r="D15" s="80"/>
      <c r="E15" s="77">
        <v>1</v>
      </c>
      <c r="F15" s="184" t="s">
        <v>160</v>
      </c>
      <c r="G15" s="184"/>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4" t="s">
        <v>163</v>
      </c>
      <c r="C16" s="184"/>
      <c r="D16" s="80"/>
      <c r="E16" s="77">
        <f>E15+1</f>
        <v>2</v>
      </c>
      <c r="F16" s="184" t="s">
        <v>94</v>
      </c>
      <c r="G16" s="184"/>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4" t="s">
        <v>165</v>
      </c>
      <c r="C17" s="184"/>
      <c r="D17" s="80"/>
      <c r="E17" s="77">
        <f t="shared" ref="E17" si="8">E16+1</f>
        <v>3</v>
      </c>
      <c r="F17" s="184" t="s">
        <v>166</v>
      </c>
      <c r="G17" s="184"/>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85</v>
      </c>
      <c r="AZ17" s="85">
        <f t="shared" ref="AZ17:BC17" si="9">IF(AZ7="-",NA(),AZ7)</f>
        <v>67.900000000000006</v>
      </c>
      <c r="BA17" s="85">
        <f t="shared" si="9"/>
        <v>100</v>
      </c>
      <c r="BB17" s="85">
        <f t="shared" si="9"/>
        <v>153.6</v>
      </c>
      <c r="BC17" s="85">
        <f t="shared" si="9"/>
        <v>136.19999999999999</v>
      </c>
      <c r="BD17" s="80"/>
      <c r="BE17" s="80"/>
      <c r="BF17" s="80"/>
      <c r="BG17" s="80"/>
      <c r="BH17" s="80"/>
      <c r="BI17" s="84" t="s">
        <v>168</v>
      </c>
      <c r="BJ17" s="85">
        <f>IF(BJ7="-",NA(),BJ7)</f>
        <v>149.80000000000001</v>
      </c>
      <c r="BK17" s="85">
        <f t="shared" ref="BK17:BN17" si="10">IF(BK7="-",NA(),BK7)</f>
        <v>67.7</v>
      </c>
      <c r="BL17" s="85">
        <f t="shared" si="10"/>
        <v>68.599999999999994</v>
      </c>
      <c r="BM17" s="85">
        <f t="shared" si="10"/>
        <v>153.6</v>
      </c>
      <c r="BN17" s="85">
        <f t="shared" si="10"/>
        <v>136.19999999999999</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19230</v>
      </c>
      <c r="CG17" s="85">
        <f t="shared" ref="CG17:CJ17" si="12">IF(CG7="-",NA(),CG7)</f>
        <v>31511.200000000001</v>
      </c>
      <c r="CH17" s="85">
        <f t="shared" si="12"/>
        <v>31277.3</v>
      </c>
      <c r="CI17" s="85">
        <f t="shared" si="12"/>
        <v>12045.2</v>
      </c>
      <c r="CJ17" s="85">
        <f t="shared" si="12"/>
        <v>15603.3</v>
      </c>
      <c r="CK17" s="80"/>
      <c r="CL17" s="80"/>
      <c r="CM17" s="80"/>
      <c r="CN17" s="80"/>
      <c r="CO17" s="84" t="s">
        <v>168</v>
      </c>
      <c r="CP17" s="86">
        <f>IF(CP7="-",NA(),CP7)</f>
        <v>-7695</v>
      </c>
      <c r="CQ17" s="86">
        <f t="shared" ref="CQ17:CT17" si="13">IF(CQ7="-",NA(),CQ7)</f>
        <v>-4992</v>
      </c>
      <c r="CR17" s="86">
        <f t="shared" si="13"/>
        <v>-4136</v>
      </c>
      <c r="CS17" s="86">
        <f t="shared" si="13"/>
        <v>5576</v>
      </c>
      <c r="CT17" s="86">
        <f t="shared" si="13"/>
        <v>5405</v>
      </c>
      <c r="CU17" s="80"/>
      <c r="CV17" s="80"/>
      <c r="CW17" s="80"/>
      <c r="CX17" s="80"/>
      <c r="CY17" s="80"/>
      <c r="CZ17" s="84" t="s">
        <v>170</v>
      </c>
      <c r="DA17" s="85">
        <f>IF(DA7="-",NA(),DA7)</f>
        <v>47</v>
      </c>
      <c r="DB17" s="85">
        <f t="shared" ref="DB17:DE17" si="14">IF(DB7="-",NA(),DB7)</f>
        <v>3.3</v>
      </c>
      <c r="DC17" s="85">
        <f t="shared" si="14"/>
        <v>2.8</v>
      </c>
      <c r="DD17" s="85">
        <f t="shared" si="14"/>
        <v>5.8</v>
      </c>
      <c r="DE17" s="85">
        <f t="shared" si="14"/>
        <v>6.4</v>
      </c>
      <c r="DF17" s="80"/>
      <c r="DG17" s="80"/>
      <c r="DH17" s="80"/>
      <c r="DI17" s="80"/>
      <c r="DJ17" s="84" t="s">
        <v>168</v>
      </c>
      <c r="DK17" s="85">
        <f>IF(DK7="-",NA(),DK7)</f>
        <v>55.1</v>
      </c>
      <c r="DL17" s="85">
        <f t="shared" ref="DL17:DO17" si="15">IF(DL7="-",NA(),DL7)</f>
        <v>60.2</v>
      </c>
      <c r="DM17" s="85">
        <f t="shared" si="15"/>
        <v>36.5</v>
      </c>
      <c r="DN17" s="85">
        <f t="shared" si="15"/>
        <v>33.700000000000003</v>
      </c>
      <c r="DO17" s="85">
        <f t="shared" si="15"/>
        <v>17</v>
      </c>
      <c r="DP17" s="80"/>
      <c r="DQ17" s="80"/>
      <c r="DR17" s="80"/>
      <c r="DS17" s="80"/>
      <c r="DT17" s="84" t="s">
        <v>170</v>
      </c>
      <c r="DU17" s="85">
        <f>IF(DU7="-",NA(),DU7)</f>
        <v>0</v>
      </c>
      <c r="DV17" s="85">
        <f t="shared" ref="DV17:DY17" si="16">IF(DV7="-",NA(),DV7)</f>
        <v>0</v>
      </c>
      <c r="DW17" s="85">
        <f t="shared" si="16"/>
        <v>0</v>
      </c>
      <c r="DX17" s="85">
        <f t="shared" si="16"/>
        <v>0</v>
      </c>
      <c r="DY17" s="85">
        <f t="shared" si="16"/>
        <v>0</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75.599999999999994</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f>IF(GY7="-",NA(),GY7)</f>
        <v>65.900000000000006</v>
      </c>
      <c r="GZ17" s="85" t="e">
        <f t="shared" ref="GZ17:HC17" si="24">IF(GZ7="-",NA(),GZ7)</f>
        <v>#N/A</v>
      </c>
      <c r="HA17" s="85" t="e">
        <f t="shared" si="24"/>
        <v>#N/A</v>
      </c>
      <c r="HB17" s="85" t="e">
        <f t="shared" si="24"/>
        <v>#N/A</v>
      </c>
      <c r="HC17" s="85" t="e">
        <f t="shared" si="24"/>
        <v>#N/A</v>
      </c>
      <c r="HD17" s="80"/>
      <c r="HE17" s="80"/>
      <c r="HF17" s="80"/>
      <c r="HG17" s="80"/>
      <c r="HH17" s="84" t="s">
        <v>168</v>
      </c>
      <c r="HI17" s="85">
        <f>IF(HI7="-",NA(),HI7)</f>
        <v>0</v>
      </c>
      <c r="HJ17" s="85" t="e">
        <f t="shared" ref="HJ17:HM17" si="25">IF(HJ7="-",NA(),HJ7)</f>
        <v>#N/A</v>
      </c>
      <c r="HK17" s="85" t="e">
        <f t="shared" si="25"/>
        <v>#N/A</v>
      </c>
      <c r="HL17" s="85" t="e">
        <f t="shared" si="25"/>
        <v>#N/A</v>
      </c>
      <c r="HM17" s="85" t="e">
        <f t="shared" si="25"/>
        <v>#N/A</v>
      </c>
      <c r="HN17" s="80"/>
      <c r="HO17" s="80"/>
      <c r="HP17" s="80"/>
      <c r="HQ17" s="80"/>
      <c r="HR17" s="84" t="s">
        <v>170</v>
      </c>
      <c r="HS17" s="85">
        <f>IF(HS7="-",NA(),HS7)</f>
        <v>0</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f>IF(IM7="-",NA(),IM7)</f>
        <v>65.099999999999994</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5.9</v>
      </c>
      <c r="IY17" s="85">
        <f t="shared" ref="IY17:JB17" si="29">IF(IY7="-",NA(),IY7)</f>
        <v>3.3</v>
      </c>
      <c r="IZ17" s="85">
        <f t="shared" si="29"/>
        <v>2.8</v>
      </c>
      <c r="JA17" s="85">
        <f t="shared" si="29"/>
        <v>5.8</v>
      </c>
      <c r="JB17" s="85">
        <f t="shared" si="29"/>
        <v>6.4</v>
      </c>
      <c r="JC17" s="80"/>
      <c r="JD17" s="80"/>
      <c r="JE17" s="80"/>
      <c r="JF17" s="80"/>
      <c r="JG17" s="84" t="s">
        <v>168</v>
      </c>
      <c r="JH17" s="85">
        <f>IF(JH7="-",NA(),JH7)</f>
        <v>75.900000000000006</v>
      </c>
      <c r="JI17" s="85">
        <f t="shared" ref="JI17:JL17" si="30">IF(JI7="-",NA(),JI7)</f>
        <v>60.2</v>
      </c>
      <c r="JJ17" s="85">
        <f t="shared" si="30"/>
        <v>36.5</v>
      </c>
      <c r="JK17" s="85">
        <f t="shared" si="30"/>
        <v>33.700000000000003</v>
      </c>
      <c r="JL17" s="85">
        <f t="shared" si="30"/>
        <v>17</v>
      </c>
      <c r="JM17" s="80"/>
      <c r="JN17" s="80"/>
      <c r="JO17" s="80"/>
      <c r="JP17" s="80"/>
      <c r="JQ17" s="84" t="s">
        <v>168</v>
      </c>
      <c r="JR17" s="85">
        <f>IF(JR7="-",NA(),JR7)</f>
        <v>0</v>
      </c>
      <c r="JS17" s="85">
        <f t="shared" ref="JS17:JV17" si="31">IF(JS7="-",NA(),JS7)</f>
        <v>0</v>
      </c>
      <c r="JT17" s="85">
        <f t="shared" si="31"/>
        <v>0</v>
      </c>
      <c r="JU17" s="85">
        <f t="shared" si="31"/>
        <v>0</v>
      </c>
      <c r="JV17" s="85">
        <f t="shared" si="31"/>
        <v>0</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f>IF(KL7="-",NA(),KL7)</f>
        <v>100</v>
      </c>
      <c r="KM17" s="85">
        <f t="shared" ref="KM17:KP17" si="33">IF(KM7="-",NA(),KM7)</f>
        <v>100</v>
      </c>
      <c r="KN17" s="85">
        <f t="shared" si="33"/>
        <v>100</v>
      </c>
      <c r="KO17" s="85">
        <f t="shared" si="33"/>
        <v>100</v>
      </c>
      <c r="KP17" s="85">
        <f t="shared" si="33"/>
        <v>100</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4" t="s">
        <v>173</v>
      </c>
      <c r="C18" s="18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174</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174</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174</v>
      </c>
      <c r="EE18" s="85" t="e">
        <f>IF(EJ7="-",NA(),EJ7)</f>
        <v>#N/A</v>
      </c>
      <c r="EF18" s="85" t="e">
        <f t="shared" ref="EF18:EI18" si="47">IF(EK7="-",NA(),EK7)</f>
        <v>#N/A</v>
      </c>
      <c r="EG18" s="85" t="e">
        <f t="shared" si="47"/>
        <v>#N/A</v>
      </c>
      <c r="EH18" s="85" t="e">
        <f t="shared" si="47"/>
        <v>#N/A</v>
      </c>
      <c r="EI18" s="85" t="e">
        <f t="shared" si="47"/>
        <v>#N/A</v>
      </c>
      <c r="EJ18" s="80"/>
      <c r="EK18" s="80"/>
      <c r="EL18" s="80"/>
      <c r="EM18" s="80"/>
      <c r="EN18" s="84" t="s">
        <v>174</v>
      </c>
      <c r="EO18" s="85">
        <f>IF(ET7="-",NA(),ET7)</f>
        <v>83.4</v>
      </c>
      <c r="EP18" s="85">
        <f t="shared" ref="EP18:ES18" si="48">IF(EU7="-",NA(),EU7)</f>
        <v>82.5</v>
      </c>
      <c r="EQ18" s="85">
        <f t="shared" si="48"/>
        <v>83.2</v>
      </c>
      <c r="ER18" s="85">
        <f t="shared" si="48"/>
        <v>87.9</v>
      </c>
      <c r="ES18" s="85">
        <f t="shared" si="48"/>
        <v>82.3</v>
      </c>
      <c r="ET18" s="80"/>
      <c r="EU18" s="80"/>
      <c r="EV18" s="80"/>
      <c r="EW18" s="80"/>
      <c r="EX18" s="80"/>
      <c r="EY18" s="84" t="s">
        <v>178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178</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f>IF(OR(NOT($GY$8),HD7="-"),NA(),HD7)</f>
        <v>67.8</v>
      </c>
      <c r="GZ18" s="85">
        <f>IF(OR(NOT($GY$8),HE7="-"),NA(),HE7)</f>
        <v>71</v>
      </c>
      <c r="HA18" s="85">
        <f>IF(OR(NOT($GY$8),HF7="-"),NA(),HF7)</f>
        <v>70.5</v>
      </c>
      <c r="HB18" s="85">
        <f>IF(OR(NOT($GY$8),HG7="-"),NA(),HG7)</f>
        <v>69.400000000000006</v>
      </c>
      <c r="HC18" s="85">
        <f>IF(OR(NOT($GY$8),HH7="-"),NA(),HH7)</f>
        <v>67.7</v>
      </c>
      <c r="HD18" s="80"/>
      <c r="HE18" s="80"/>
      <c r="HF18" s="80"/>
      <c r="HG18" s="80"/>
      <c r="HH18" s="84" t="s">
        <v>174</v>
      </c>
      <c r="HI18" s="85">
        <f>IF(OR(NOT($HI$8),HN7="-"),NA(),HN7)</f>
        <v>0.6</v>
      </c>
      <c r="HJ18" s="85">
        <f>IF(OR(NOT($HI$8),HO7="-"),NA(),HO7)</f>
        <v>0.2</v>
      </c>
      <c r="HK18" s="85">
        <f>IF(OR(NOT($HI$8),HP7="-"),NA(),HP7)</f>
        <v>0.1</v>
      </c>
      <c r="HL18" s="85">
        <f>IF(OR(NOT($HI$8),HQ7="-"),NA(),HQ7)</f>
        <v>0.5</v>
      </c>
      <c r="HM18" s="85">
        <f>IF(OR(NOT($HI$8),HR7="-"),NA(),HR7)</f>
        <v>0.6</v>
      </c>
      <c r="HN18" s="80"/>
      <c r="HO18" s="80"/>
      <c r="HP18" s="80"/>
      <c r="HQ18" s="80"/>
      <c r="HR18" s="84" t="s">
        <v>177</v>
      </c>
      <c r="HS18" s="85">
        <f>IF(OR(NOT($HS$8),HX7="-"),NA(),HX7)</f>
        <v>43.5</v>
      </c>
      <c r="HT18" s="85">
        <f>IF(OR(NOT($HS$8),HY7="-"),NA(),HY7)</f>
        <v>42.8</v>
      </c>
      <c r="HU18" s="85">
        <f>IF(OR(NOT($HS$8),HZ7="-"),NA(),HZ7)</f>
        <v>41</v>
      </c>
      <c r="HV18" s="85">
        <f>IF(OR(NOT($HS$8),IA7="-"),NA(),IA7)</f>
        <v>46.6</v>
      </c>
      <c r="HW18" s="85">
        <f>IF(OR(NOT($HS$8),IB7="-"),NA(),IB7)</f>
        <v>32.200000000000003</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f>IF(OR(NOT($IM$8),IR7="-"),NA(),IR7)</f>
        <v>33.799999999999997</v>
      </c>
      <c r="IN18" s="85">
        <f>IF(OR(NOT($IM$8),IS7="-"),NA(),IS7)</f>
        <v>24</v>
      </c>
      <c r="IO18" s="85">
        <f>IF(OR(NOT($IM$8),IT7="-"),NA(),IT7)</f>
        <v>23.8</v>
      </c>
      <c r="IP18" s="85">
        <f>IF(OR(NOT($IM$8),IU7="-"),NA(),IU7)</f>
        <v>30.5</v>
      </c>
      <c r="IQ18" s="85">
        <f>IF(OR(NOT($IM$8),IV7="-"),NA(),IV7)</f>
        <v>14.5</v>
      </c>
      <c r="IR18" s="80"/>
      <c r="IS18" s="80"/>
      <c r="IT18" s="80"/>
      <c r="IU18" s="80"/>
      <c r="IV18" s="80"/>
      <c r="IW18" s="84" t="s">
        <v>174</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174</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178</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4" t="s">
        <v>180</v>
      </c>
      <c r="C19" s="18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4" t="s">
        <v>181</v>
      </c>
      <c r="C20" s="184"/>
      <c r="D20" s="80"/>
    </row>
    <row r="21" spans="1:374" x14ac:dyDescent="0.2">
      <c r="A21" s="77">
        <f t="shared" si="7"/>
        <v>7</v>
      </c>
      <c r="B21" s="184" t="s">
        <v>182</v>
      </c>
      <c r="C21" s="184"/>
      <c r="D21" s="80"/>
    </row>
    <row r="22" spans="1:374" x14ac:dyDescent="0.2">
      <c r="A22" s="77">
        <f t="shared" si="7"/>
        <v>8</v>
      </c>
      <c r="B22" s="184" t="s">
        <v>183</v>
      </c>
      <c r="C22" s="184"/>
      <c r="D22" s="80"/>
      <c r="E22" s="185" t="s">
        <v>184</v>
      </c>
      <c r="F22" s="186"/>
      <c r="G22" s="186"/>
      <c r="H22" s="186"/>
      <c r="I22" s="187"/>
    </row>
    <row r="23" spans="1:374" x14ac:dyDescent="0.2">
      <c r="A23" s="77">
        <f t="shared" si="7"/>
        <v>9</v>
      </c>
      <c r="B23" s="184" t="s">
        <v>185</v>
      </c>
      <c r="C23" s="184"/>
      <c r="D23" s="80"/>
      <c r="E23" s="188"/>
      <c r="F23" s="189"/>
      <c r="G23" s="189"/>
      <c r="H23" s="189"/>
      <c r="I23" s="190"/>
    </row>
    <row r="24" spans="1:374" x14ac:dyDescent="0.2">
      <c r="A24" s="77">
        <f t="shared" si="7"/>
        <v>10</v>
      </c>
      <c r="B24" s="184" t="s">
        <v>186</v>
      </c>
      <c r="C24" s="184"/>
      <c r="D24" s="80"/>
      <c r="E24" s="188"/>
      <c r="F24" s="189"/>
      <c r="G24" s="189"/>
      <c r="H24" s="189"/>
      <c r="I24" s="190"/>
    </row>
    <row r="25" spans="1:374" x14ac:dyDescent="0.2">
      <c r="A25" s="77">
        <f t="shared" si="7"/>
        <v>11</v>
      </c>
      <c r="B25" s="184" t="s">
        <v>187</v>
      </c>
      <c r="C25" s="184"/>
      <c r="D25" s="80"/>
      <c r="E25" s="188"/>
      <c r="F25" s="189"/>
      <c r="G25" s="189"/>
      <c r="H25" s="189"/>
      <c r="I25" s="190"/>
    </row>
    <row r="26" spans="1:374" x14ac:dyDescent="0.2">
      <c r="A26" s="77">
        <f t="shared" si="7"/>
        <v>12</v>
      </c>
      <c r="B26" s="184" t="s">
        <v>188</v>
      </c>
      <c r="C26" s="184"/>
      <c r="D26" s="80"/>
      <c r="E26" s="188"/>
      <c r="F26" s="189"/>
      <c r="G26" s="189"/>
      <c r="H26" s="189"/>
      <c r="I26" s="190"/>
    </row>
    <row r="27" spans="1:374" x14ac:dyDescent="0.2">
      <c r="A27" s="77">
        <f t="shared" si="7"/>
        <v>13</v>
      </c>
      <c r="B27" s="184" t="s">
        <v>189</v>
      </c>
      <c r="C27" s="184"/>
      <c r="D27" s="80"/>
      <c r="E27" s="188"/>
      <c r="F27" s="189"/>
      <c r="G27" s="189"/>
      <c r="H27" s="189"/>
      <c r="I27" s="190"/>
    </row>
    <row r="28" spans="1:374" x14ac:dyDescent="0.2">
      <c r="A28" s="77">
        <f t="shared" si="7"/>
        <v>14</v>
      </c>
      <c r="B28" s="184" t="s">
        <v>190</v>
      </c>
      <c r="C28" s="184"/>
      <c r="D28" s="80"/>
      <c r="E28" s="188"/>
      <c r="F28" s="189"/>
      <c r="G28" s="189"/>
      <c r="H28" s="189"/>
      <c r="I28" s="190"/>
    </row>
    <row r="29" spans="1:374" x14ac:dyDescent="0.2">
      <c r="A29" s="77">
        <f t="shared" si="7"/>
        <v>15</v>
      </c>
      <c r="B29" s="184" t="s">
        <v>191</v>
      </c>
      <c r="C29" s="184"/>
      <c r="D29" s="80"/>
      <c r="E29" s="188"/>
      <c r="F29" s="189"/>
      <c r="G29" s="189"/>
      <c r="H29" s="189"/>
      <c r="I29" s="190"/>
    </row>
    <row r="30" spans="1:374" x14ac:dyDescent="0.2">
      <c r="A30" s="77">
        <f t="shared" si="7"/>
        <v>16</v>
      </c>
      <c r="B30" s="184" t="s">
        <v>192</v>
      </c>
      <c r="C30" s="184"/>
      <c r="D30" s="80"/>
      <c r="E30" s="188"/>
      <c r="F30" s="189"/>
      <c r="G30" s="189"/>
      <c r="H30" s="189"/>
      <c r="I30" s="190"/>
    </row>
    <row r="31" spans="1:374" x14ac:dyDescent="0.2">
      <c r="A31" s="77"/>
      <c r="B31" s="184"/>
      <c r="C31" s="184"/>
      <c r="D31" s="80"/>
      <c r="E31" s="188"/>
      <c r="F31" s="189"/>
      <c r="G31" s="189"/>
      <c r="H31" s="189"/>
      <c r="I31" s="190"/>
    </row>
    <row r="32" spans="1:374" x14ac:dyDescent="0.2">
      <c r="A32" s="77"/>
      <c r="B32" s="184"/>
      <c r="C32" s="184"/>
      <c r="D32" s="80"/>
      <c r="E32" s="188"/>
      <c r="F32" s="189"/>
      <c r="G32" s="189"/>
      <c r="H32" s="189"/>
      <c r="I32" s="190"/>
    </row>
    <row r="33" spans="1:9" x14ac:dyDescent="0.2">
      <c r="A33" s="77"/>
      <c r="B33" s="184"/>
      <c r="C33" s="184"/>
      <c r="D33" s="80"/>
      <c r="E33" s="188"/>
      <c r="F33" s="189"/>
      <c r="G33" s="189"/>
      <c r="H33" s="189"/>
      <c r="I33" s="190"/>
    </row>
    <row r="34" spans="1:9" x14ac:dyDescent="0.2">
      <c r="A34" s="77"/>
      <c r="B34" s="184"/>
      <c r="C34" s="184"/>
      <c r="D34" s="80"/>
      <c r="E34" s="188"/>
      <c r="F34" s="189"/>
      <c r="G34" s="189"/>
      <c r="H34" s="189"/>
      <c r="I34" s="190"/>
    </row>
    <row r="35" spans="1:9" ht="25.5" customHeight="1" x14ac:dyDescent="0.2">
      <c r="E35" s="191"/>
      <c r="F35" s="192"/>
      <c r="G35" s="192"/>
      <c r="H35" s="192"/>
      <c r="I35" s="193"/>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2024-02-06T09:32:23Z</cp:lastPrinted>
  <dcterms:created xsi:type="dcterms:W3CDTF">2024-01-23T03:14:48Z</dcterms:created>
  <dcterms:modified xsi:type="dcterms:W3CDTF">2024-02-06T09:32:26Z</dcterms:modified>
  <cp:category/>
</cp:coreProperties>
</file>