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上下水道局経営企画課\令和05年度(2023)\170203財務一般(財務_下水道)\決算関係(30／2054)\04_経営比較分析表\02_当年度分\Ｒ５（R4決算）\03_提出\01_提出\"/>
    </mc:Choice>
  </mc:AlternateContent>
  <xr:revisionPtr revIDLastSave="0" documentId="13_ncr:1_{61B4B13A-927C-4FA9-A15B-F8E313C9AA21}" xr6:coauthVersionLast="45" xr6:coauthVersionMax="45" xr10:uidLastSave="{00000000-0000-0000-0000-000000000000}"/>
  <workbookProtection workbookAlgorithmName="SHA-512" workbookHashValue="gHwi1rtOnLlfE0DJ3oxRXtij5+BEakrqZzrdaDkRi1DgHVZjm0Hp1BZ31plL4+HTLRgQh3NDw5LoPfhlJ1xAeg==" workbookSaltValue="2/N984qOVT37/HLVJJE1K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W10" i="4"/>
  <c r="P10" i="4"/>
  <c r="I10" i="4"/>
  <c r="BB8" i="4"/>
  <c r="AT8" i="4"/>
  <c r="AD8" i="4"/>
  <c r="W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<sst xmlns="http://schemas.openxmlformats.org/spreadsheetml/2006/main" count="253" uniqueCount="116">
  <si>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</si>
  <si>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</si>
  <si>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</si>
  <si>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</si>
  <si>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</si>
  <si>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</si>
  <si>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</si>
  <si>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</si>
  <si>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</si>
  <si>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</si>
  <si>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</si>
  <si>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</si>
  <si>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</si>
  <si>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</si>
  <si>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</si>
  <si>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</si>
  <si>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</si>
  <si>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</si>
  <si>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</si>
  <si>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</si>
  <si>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</si>
  <si>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</si>
  <si>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</si>
  <si>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</si>
  <si>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</si>
  <si>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</si>
  <si>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</si>
  <si>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</si>
  <si>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</si>
  <si>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</si>
  <si>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</si>
  <si>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</si>
  <si>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</si>
  <si>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</si>
  <si>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</si>
  <si>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</si>
  <si>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</si>
  <si>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</si>
  <si>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</si>
  <si>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</si>
  <si>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</si>
  <si>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</si>
  <si>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</si>
  <si>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</si>
  <si>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</si>
  <si>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</si>
  <si>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</si>
  <si>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</si>
  <si>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</si>
  <si>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</si>
  <si>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</si>
  <si>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</si>
  <si>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</si>
  <si>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</si>
  <si>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</si>
  <si>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</si>
  <si>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</si>
  <si>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</si>
  <si>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</si>
  <si>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</si>
  <si>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</si>
  <si>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</si>
  <si>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</si>
  <si>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</si>
  <si>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</si>
  <si>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</si>
  <si>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</si>
  <si>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</si>
  <si>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</si>
  <si>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</si>
  <si>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</si>
  <si>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</si>
  <si>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</si>
  <si>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</si>
  <si>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</si>
  <si>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</si>
  <si>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</si>
  <si>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</si>
  <si>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</si>
  <si>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</si>
  <si>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</si>
  <si>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</si>
  <si>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</si>
  <si>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</si>
  <si>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</si>
  <si>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</si>
  <si>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</si>
  <si>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</si>
  <si>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</si>
  <si>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</si>
  <si>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</si>
  <si>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</si>
  <si>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</si>
  <si>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</si>
  <si>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</si>
  <si>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</si>
  <si>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</si>
  <si>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</si>
  <si>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小規模集合排水処理</t>
  </si>
  <si>
    <t>I3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</si>
  <si>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</si>
  <si>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</si>
  <si>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</si>
  <si>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</si>
  <si>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</si>
  <si>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</si>
  <si>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</si>
  <si>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</si>
  <si>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</si>
  <si>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</si>
  <si>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</si>
  <si>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</si>
  <si>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</si>
  <si>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①供用開始後7年が経過し、減価償却費累計額が増加したため、前年度より高くなり、類似団体を上回っている。
②管渠の耐用年数は経過していない。
③管渠不良箇所の更新は行っていない。</t>
    <phoneticPr fontId="4"/>
  </si>
  <si>
    <t>　小規模集合排水処理事業は、事業規模が小さいため、本事業単独での収支改善は限界があるが、今後、維持管理費や下水道施設の更新のための支出は増加する状況にある。
　経営状況については、類似団体に比べ、経常収支比率については良い数値となっているが、経費回収率は低く、企業債残高対事業規模比率及び汚水処理原価は高くなっている。
　老朽化の状況については、平成27年度に供用開始した施設のため老朽化はあまり進んでいないが、類似団体に比べ有形固定資産減価償却率は高くなっている。
　このような中、令和6年4月と令和7年4月に下水道使用料を改定し経営の安定化を図り、施設の計画的な更新を推進することとしている。</t>
    <rPh sb="1" eb="4">
      <t>ショウキボ</t>
    </rPh>
    <rPh sb="4" eb="6">
      <t>シュウゴウ</t>
    </rPh>
    <rPh sb="6" eb="8">
      <t>ハイスイ</t>
    </rPh>
    <rPh sb="8" eb="10">
      <t>ショリ</t>
    </rPh>
    <rPh sb="10" eb="12">
      <t>ジギョウ</t>
    </rPh>
    <rPh sb="14" eb="16">
      <t>ジギョウ</t>
    </rPh>
    <rPh sb="16" eb="18">
      <t>キボ</t>
    </rPh>
    <rPh sb="19" eb="20">
      <t>チイ</t>
    </rPh>
    <rPh sb="25" eb="26">
      <t>ホン</t>
    </rPh>
    <rPh sb="26" eb="28">
      <t>ジギョウ</t>
    </rPh>
    <rPh sb="28" eb="30">
      <t>タンドク</t>
    </rPh>
    <rPh sb="32" eb="34">
      <t>シュウシ</t>
    </rPh>
    <rPh sb="34" eb="36">
      <t>カイゼン</t>
    </rPh>
    <rPh sb="37" eb="39">
      <t>ゲンカイ</t>
    </rPh>
    <rPh sb="44" eb="46">
      <t>コンゴ</t>
    </rPh>
    <rPh sb="80" eb="82">
      <t>ケイエイ</t>
    </rPh>
    <rPh sb="82" eb="84">
      <t>ジョウキョウ</t>
    </rPh>
    <rPh sb="98" eb="100">
      <t>ケイジョウ</t>
    </rPh>
    <rPh sb="100" eb="102">
      <t>シュウシ</t>
    </rPh>
    <rPh sb="102" eb="104">
      <t>ヒリツ</t>
    </rPh>
    <rPh sb="121" eb="123">
      <t>ケイヒ</t>
    </rPh>
    <rPh sb="123" eb="125">
      <t>カイシュウ</t>
    </rPh>
    <rPh sb="142" eb="143">
      <t>オヨ</t>
    </rPh>
    <rPh sb="144" eb="146">
      <t>オスイ</t>
    </rPh>
    <rPh sb="146" eb="148">
      <t>ショリ</t>
    </rPh>
    <rPh sb="148" eb="150">
      <t>ゲンカ</t>
    </rPh>
    <rPh sb="173" eb="175">
      <t>ヘイセイ</t>
    </rPh>
    <rPh sb="177" eb="179">
      <t>ネンド</t>
    </rPh>
    <rPh sb="180" eb="182">
      <t>キョウヨウ</t>
    </rPh>
    <rPh sb="182" eb="184">
      <t>カイシ</t>
    </rPh>
    <rPh sb="186" eb="188">
      <t>シセツ</t>
    </rPh>
    <rPh sb="191" eb="194">
      <t>ロウキュウカ</t>
    </rPh>
    <rPh sb="198" eb="199">
      <t>スス</t>
    </rPh>
    <phoneticPr fontId="4"/>
  </si>
  <si>
    <t>①他会計負担金の増加により収益が増加したため、前年度より高くなり、類似団体を上回っている。
②前年度より低くなったが、類似団体を上回っている。他事業を含めた会計全体では欠損金は生じていない。
③現金・預金の増加により流動資産が増加し、前年度より高くなったが、類似団体を下回っている。
④使用料収入が減少したため、前年度より高くなり、類似団体を上回っている。
⑤使用料収入で汚水処理にかかる費用を賄えていない。使用料収入の減少が汚水処理費の減少を上回ったため、前年度より低くなり、類似団体を下回っている。
⑥年間有収水量が減少したため、前年度より高くなり、類似団体を上回っている。
⑦処理水量が減少したため、前年度より低くなったが、類似団体を上回っている。
⑧整備は完了しており、水洗化人口の減少に比べ、処理区域内人口の減少が多かったため、前年度より高くなり、類似団体を上回っている。</t>
    <rPh sb="369" eb="370">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</si>
</sst>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A9C-4371-A7A9-FE4AE87670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A9C-4371-A7A9-FE4AE87670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53.33</c:v>
                </c:pt>
                <c:pt idx="2">
                  <c:v>50</c:v>
                </c:pt>
                <c:pt idx="3">
                  <c:v>50</c:v>
                </c:pt>
                <c:pt idx="4">
                  <c:v>46.67</c:v>
                </c:pt>
              </c:numCache>
            </c:numRef>
          </c:val>
          <c:extLst>
            <c:ext xmlns:c16="http://schemas.microsoft.com/office/drawing/2014/chart" uri="{C3380CC4-5D6E-409C-BE32-E72D297353CC}">
              <c16:uniqueId val="{00000000-FE7B-4E2D-983A-733A047CB6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46.62</c:v>
                </c:pt>
                <c:pt idx="2">
                  <c:v>55.32</c:v>
                </c:pt>
                <c:pt idx="3">
                  <c:v>63.33</c:v>
                </c:pt>
                <c:pt idx="4">
                  <c:v>40.909999999999997</c:v>
                </c:pt>
              </c:numCache>
            </c:numRef>
          </c:val>
          <c:smooth val="0"/>
          <c:extLst>
            <c:ext xmlns:c16="http://schemas.microsoft.com/office/drawing/2014/chart" uri="{C3380CC4-5D6E-409C-BE32-E72D297353CC}">
              <c16:uniqueId val="{00000001-FE7B-4E2D-983A-733A047CB6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85.19</c:v>
                </c:pt>
                <c:pt idx="2">
                  <c:v>84.21</c:v>
                </c:pt>
                <c:pt idx="3">
                  <c:v>84</c:v>
                </c:pt>
                <c:pt idx="4">
                  <c:v>85.92</c:v>
                </c:pt>
              </c:numCache>
            </c:numRef>
          </c:val>
          <c:extLst>
            <c:ext xmlns:c16="http://schemas.microsoft.com/office/drawing/2014/chart" uri="{C3380CC4-5D6E-409C-BE32-E72D297353CC}">
              <c16:uniqueId val="{00000000-EB5C-449E-86E8-4DFB3D7A4B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87.53</c:v>
                </c:pt>
                <c:pt idx="2">
                  <c:v>83.94</c:v>
                </c:pt>
                <c:pt idx="3">
                  <c:v>82.35</c:v>
                </c:pt>
                <c:pt idx="4">
                  <c:v>83.51</c:v>
                </c:pt>
              </c:numCache>
            </c:numRef>
          </c:val>
          <c:smooth val="0"/>
          <c:extLst>
            <c:ext xmlns:c16="http://schemas.microsoft.com/office/drawing/2014/chart" uri="{C3380CC4-5D6E-409C-BE32-E72D297353CC}">
              <c16:uniqueId val="{00000001-EB5C-449E-86E8-4DFB3D7A4B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82.82</c:v>
                </c:pt>
                <c:pt idx="2">
                  <c:v>100.23</c:v>
                </c:pt>
                <c:pt idx="3">
                  <c:v>101.43</c:v>
                </c:pt>
                <c:pt idx="4">
                  <c:v>105.23</c:v>
                </c:pt>
              </c:numCache>
            </c:numRef>
          </c:val>
          <c:extLst>
            <c:ext xmlns:c16="http://schemas.microsoft.com/office/drawing/2014/chart" uri="{C3380CC4-5D6E-409C-BE32-E72D297353CC}">
              <c16:uniqueId val="{00000000-31CD-4953-BD3C-1123FB94CA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92.79</c:v>
                </c:pt>
                <c:pt idx="2">
                  <c:v>102.67</c:v>
                </c:pt>
                <c:pt idx="3">
                  <c:v>101.01</c:v>
                </c:pt>
                <c:pt idx="4">
                  <c:v>103.6</c:v>
                </c:pt>
              </c:numCache>
            </c:numRef>
          </c:val>
          <c:smooth val="0"/>
          <c:extLst>
            <c:ext xmlns:c16="http://schemas.microsoft.com/office/drawing/2014/chart" uri="{C3380CC4-5D6E-409C-BE32-E72D297353CC}">
              <c16:uniqueId val="{00000001-31CD-4953-BD3C-1123FB94CA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15.05</c:v>
                </c:pt>
                <c:pt idx="2">
                  <c:v>18.05</c:v>
                </c:pt>
                <c:pt idx="3">
                  <c:v>21.07</c:v>
                </c:pt>
                <c:pt idx="4">
                  <c:v>24.09</c:v>
                </c:pt>
              </c:numCache>
            </c:numRef>
          </c:val>
          <c:extLst>
            <c:ext xmlns:c16="http://schemas.microsoft.com/office/drawing/2014/chart" uri="{C3380CC4-5D6E-409C-BE32-E72D297353CC}">
              <c16:uniqueId val="{00000000-BEB3-4DDD-809F-39C561B17C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21.84</c:v>
                </c:pt>
                <c:pt idx="2">
                  <c:v>24.73</c:v>
                </c:pt>
                <c:pt idx="3">
                  <c:v>18.46</c:v>
                </c:pt>
                <c:pt idx="4">
                  <c:v>21.65</c:v>
                </c:pt>
              </c:numCache>
            </c:numRef>
          </c:val>
          <c:smooth val="0"/>
          <c:extLst>
            <c:ext xmlns:c16="http://schemas.microsoft.com/office/drawing/2014/chart" uri="{C3380CC4-5D6E-409C-BE32-E72D297353CC}">
              <c16:uniqueId val="{00000001-BEB3-4DDD-809F-39C561B17C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64D-4117-B6FC-7128240AA1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64D-4117-B6FC-7128240AA1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137.88999999999999</c:v>
                </c:pt>
                <c:pt idx="2">
                  <c:v>144.66</c:v>
                </c:pt>
                <c:pt idx="3">
                  <c:v>134.86000000000001</c:v>
                </c:pt>
                <c:pt idx="4">
                  <c:v>105.41</c:v>
                </c:pt>
              </c:numCache>
            </c:numRef>
          </c:val>
          <c:extLst>
            <c:ext xmlns:c16="http://schemas.microsoft.com/office/drawing/2014/chart" uri="{C3380CC4-5D6E-409C-BE32-E72D297353CC}">
              <c16:uniqueId val="{00000000-3773-4C50-8666-5958D275C7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78.09</c:v>
                </c:pt>
                <c:pt idx="2">
                  <c:v>76.88</c:v>
                </c:pt>
                <c:pt idx="3">
                  <c:v>86.82</c:v>
                </c:pt>
                <c:pt idx="4">
                  <c:v>75.680000000000007</c:v>
                </c:pt>
              </c:numCache>
            </c:numRef>
          </c:val>
          <c:smooth val="0"/>
          <c:extLst>
            <c:ext xmlns:c16="http://schemas.microsoft.com/office/drawing/2014/chart" uri="{C3380CC4-5D6E-409C-BE32-E72D297353CC}">
              <c16:uniqueId val="{00000001-3773-4C50-8666-5958D275C7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0.99</c:v>
                </c:pt>
                <c:pt idx="2">
                  <c:v>1.1399999999999999</c:v>
                </c:pt>
                <c:pt idx="3">
                  <c:v>5.03</c:v>
                </c:pt>
                <c:pt idx="4">
                  <c:v>30.05</c:v>
                </c:pt>
              </c:numCache>
            </c:numRef>
          </c:val>
          <c:extLst>
            <c:ext xmlns:c16="http://schemas.microsoft.com/office/drawing/2014/chart" uri="{C3380CC4-5D6E-409C-BE32-E72D297353CC}">
              <c16:uniqueId val="{00000000-FD36-4C66-BB57-401AAF1232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124.98</c:v>
                </c:pt>
                <c:pt idx="2">
                  <c:v>134.56</c:v>
                </c:pt>
                <c:pt idx="3">
                  <c:v>95.88</c:v>
                </c:pt>
                <c:pt idx="4">
                  <c:v>120.05</c:v>
                </c:pt>
              </c:numCache>
            </c:numRef>
          </c:val>
          <c:smooth val="0"/>
          <c:extLst>
            <c:ext xmlns:c16="http://schemas.microsoft.com/office/drawing/2014/chart" uri="{C3380CC4-5D6E-409C-BE32-E72D297353CC}">
              <c16:uniqueId val="{00000001-FD36-4C66-BB57-401AAF1232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2491.23</c:v>
                </c:pt>
                <c:pt idx="2">
                  <c:v>2516.4</c:v>
                </c:pt>
                <c:pt idx="3">
                  <c:v>2450.5300000000002</c:v>
                </c:pt>
                <c:pt idx="4">
                  <c:v>2613.29</c:v>
                </c:pt>
              </c:numCache>
            </c:numRef>
          </c:val>
          <c:extLst>
            <c:ext xmlns:c16="http://schemas.microsoft.com/office/drawing/2014/chart" uri="{C3380CC4-5D6E-409C-BE32-E72D297353CC}">
              <c16:uniqueId val="{00000000-0888-402F-86B0-5B85ACB992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720.41</c:v>
                </c:pt>
                <c:pt idx="2">
                  <c:v>2142.63</c:v>
                </c:pt>
                <c:pt idx="3">
                  <c:v>1577.63</c:v>
                </c:pt>
                <c:pt idx="4">
                  <c:v>1876.1</c:v>
                </c:pt>
              </c:numCache>
            </c:numRef>
          </c:val>
          <c:smooth val="0"/>
          <c:extLst>
            <c:ext xmlns:c16="http://schemas.microsoft.com/office/drawing/2014/chart" uri="{C3380CC4-5D6E-409C-BE32-E72D297353CC}">
              <c16:uniqueId val="{00000001-0888-402F-86B0-5B85ACB992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42.74</c:v>
                </c:pt>
                <c:pt idx="2">
                  <c:v>72.92</c:v>
                </c:pt>
                <c:pt idx="3">
                  <c:v>56.2</c:v>
                </c:pt>
                <c:pt idx="4">
                  <c:v>52.83</c:v>
                </c:pt>
              </c:numCache>
            </c:numRef>
          </c:val>
          <c:extLst>
            <c:ext xmlns:c16="http://schemas.microsoft.com/office/drawing/2014/chart" uri="{C3380CC4-5D6E-409C-BE32-E72D297353CC}">
              <c16:uniqueId val="{00000000-4338-491B-9655-5ABE4A688D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c:v>
                </c:pt>
                <c:pt idx="2">
                  <c:v>75.150000000000006</c:v>
                </c:pt>
                <c:pt idx="3">
                  <c:v>64.64</c:v>
                </c:pt>
                <c:pt idx="4">
                  <c:v>55.95</c:v>
                </c:pt>
              </c:numCache>
            </c:numRef>
          </c:val>
          <c:smooth val="0"/>
          <c:extLst>
            <c:ext xmlns:c16="http://schemas.microsoft.com/office/drawing/2014/chart" uri="{C3380CC4-5D6E-409C-BE32-E72D297353CC}">
              <c16:uniqueId val="{00000001-4338-491B-9655-5ABE4A688D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393.2</c:v>
                </c:pt>
                <c:pt idx="2">
                  <c:v>232.26</c:v>
                </c:pt>
                <c:pt idx="3">
                  <c:v>300.83</c:v>
                </c:pt>
                <c:pt idx="4">
                  <c:v>318.8</c:v>
                </c:pt>
              </c:numCache>
            </c:numRef>
          </c:val>
          <c:extLst>
            <c:ext xmlns:c16="http://schemas.microsoft.com/office/drawing/2014/chart" uri="{C3380CC4-5D6E-409C-BE32-E72D297353CC}">
              <c16:uniqueId val="{00000000-54DC-4B0F-9597-F0284523BC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317.06</c:v>
                </c:pt>
                <c:pt idx="2">
                  <c:v>233.96</c:v>
                </c:pt>
                <c:pt idx="3">
                  <c:v>260.88</c:v>
                </c:pt>
                <c:pt idx="4">
                  <c:v>295.77999999999997</c:v>
                </c:pt>
              </c:numCache>
            </c:numRef>
          </c:val>
          <c:smooth val="0"/>
          <c:extLst>
            <c:ext xmlns:c16="http://schemas.microsoft.com/office/drawing/2014/chart" uri="{C3380CC4-5D6E-409C-BE32-E72D297353CC}">
              <c16:uniqueId val="{00000001-54DC-4B0F-9597-F0284523BC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I3</v>
      </c>
      <c r="X8" s="65"/>
      <c r="Y8" s="65"/>
      <c r="Z8" s="65"/>
      <c r="AA8" s="65"/>
      <c r="AB8" s="65"/>
      <c r="AC8" s="65"/>
      <c r="AD8" s="66" t="str">
        <f>データ!$M$6</f>
        <v>自治体職員</v>
      </c>
      <c r="AE8" s="66"/>
      <c r="AF8" s="66"/>
      <c r="AG8" s="66"/>
      <c r="AH8" s="66"/>
      <c r="AI8" s="66"/>
      <c r="AJ8" s="66"/>
      <c r="AK8" s="3"/>
      <c r="AL8" s="46">
        <f>データ!S6</f>
        <v>173835</v>
      </c>
      <c r="AM8" s="46"/>
      <c r="AN8" s="46"/>
      <c r="AO8" s="46"/>
      <c r="AP8" s="46"/>
      <c r="AQ8" s="46"/>
      <c r="AR8" s="46"/>
      <c r="AS8" s="46"/>
      <c r="AT8" s="45">
        <f>データ!T6</f>
        <v>624.32000000000005</v>
      </c>
      <c r="AU8" s="45"/>
      <c r="AV8" s="45"/>
      <c r="AW8" s="45"/>
      <c r="AX8" s="45"/>
      <c r="AY8" s="45"/>
      <c r="AZ8" s="45"/>
      <c r="BA8" s="45"/>
      <c r="BB8" s="45">
        <f>データ!U6</f>
        <v>278.44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1.22</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46">
        <f>データ!R6</f>
        <v>3352</v>
      </c>
      <c r="AE10" s="46"/>
      <c r="AF10" s="46"/>
      <c r="AG10" s="46"/>
      <c r="AH10" s="46"/>
      <c r="AI10" s="46"/>
      <c r="AJ10" s="46"/>
      <c r="AK10" s="2"/>
      <c r="AL10" s="46">
        <f>データ!V6</f>
        <v>71</v>
      </c>
      <c r="AM10" s="46"/>
      <c r="AN10" s="46"/>
      <c r="AO10" s="46"/>
      <c r="AP10" s="46"/>
      <c r="AQ10" s="46"/>
      <c r="AR10" s="46"/>
      <c r="AS10" s="46"/>
      <c r="AT10" s="45">
        <f>データ!W6</f>
        <v>0.01</v>
      </c>
      <c r="AU10" s="45"/>
      <c r="AV10" s="45"/>
      <c r="AW10" s="45"/>
      <c r="AX10" s="45"/>
      <c r="AY10" s="45"/>
      <c r="AZ10" s="45"/>
      <c r="BA10" s="45"/>
      <c r="BB10" s="45">
        <f>データ!X6</f>
        <v>7100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5CCMr/cf2BCUoxa/WQ/ETvrtCsQANTM4nsltjCQaySvSB8fj/FbMMCL4RkLLvxaly7VIqhhOji6hlr6UNLH+Tg==" saltValue="+mrEGyESM8pNWyt55hT3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322032</v>
      </c>
      <c r="D6" s="19">
        <f t="shared" si="3"/>
        <v>46</v>
      </c>
      <c r="E6" s="19">
        <f t="shared" si="3"/>
        <v>17</v>
      </c>
      <c r="F6" s="19">
        <f t="shared" si="3"/>
        <v>9</v>
      </c>
      <c r="G6" s="19">
        <f t="shared" si="3"/>
        <v>0</v>
      </c>
      <c r="H6" s="19" t="str">
        <f t="shared" si="3"/>
        <v>島根県　出雲市</v>
      </c>
      <c r="I6" s="19" t="str">
        <f t="shared" si="3"/>
        <v>法適用</v>
      </c>
      <c r="J6" s="19" t="str">
        <f t="shared" si="3"/>
        <v>下水道事業</v>
      </c>
      <c r="K6" s="19" t="str">
        <f t="shared" si="3"/>
        <v>小規模集合排水処理</v>
      </c>
      <c r="L6" s="19" t="str">
        <f t="shared" si="3"/>
        <v>I3</v>
      </c>
      <c r="M6" s="19" t="str">
        <f t="shared" si="3"/>
        <v>自治体職員</v>
      </c>
      <c r="N6" s="20" t="str">
        <f t="shared" si="3"/>
        <v>-</v>
      </c>
      <c r="O6" s="20">
        <f t="shared" si="3"/>
        <v>1.22</v>
      </c>
      <c r="P6" s="20">
        <f t="shared" si="3"/>
        <v>0.04</v>
      </c>
      <c r="Q6" s="20">
        <f t="shared" si="3"/>
        <v>100</v>
      </c>
      <c r="R6" s="20">
        <f t="shared" si="3"/>
        <v>3352</v>
      </c>
      <c r="S6" s="20">
        <f t="shared" si="3"/>
        <v>173835</v>
      </c>
      <c r="T6" s="20">
        <f t="shared" si="3"/>
        <v>624.32000000000005</v>
      </c>
      <c r="U6" s="20">
        <f t="shared" si="3"/>
        <v>278.44</v>
      </c>
      <c r="V6" s="20">
        <f t="shared" si="3"/>
        <v>71</v>
      </c>
      <c r="W6" s="20">
        <f t="shared" si="3"/>
        <v>0.01</v>
      </c>
      <c r="X6" s="20">
        <f t="shared" si="3"/>
        <v>7100</v>
      </c>
      <c r="Y6" s="21" t="str">
        <f>IF(Y7="",NA(),Y7)</f>
        <v>-</v>
      </c>
      <c r="Z6" s="21">
        <f t="shared" ref="Z6:AH6" si="4">IF(Z7="",NA(),Z7)</f>
        <v>82.82</v>
      </c>
      <c r="AA6" s="21">
        <f t="shared" si="4"/>
        <v>100.23</v>
      </c>
      <c r="AB6" s="21">
        <f t="shared" si="4"/>
        <v>101.43</v>
      </c>
      <c r="AC6" s="21">
        <f t="shared" si="4"/>
        <v>105.23</v>
      </c>
      <c r="AD6" s="21" t="str">
        <f t="shared" si="4"/>
        <v>-</v>
      </c>
      <c r="AE6" s="21">
        <f t="shared" si="4"/>
        <v>92.79</v>
      </c>
      <c r="AF6" s="21">
        <f t="shared" si="4"/>
        <v>102.67</v>
      </c>
      <c r="AG6" s="21">
        <f t="shared" si="4"/>
        <v>101.01</v>
      </c>
      <c r="AH6" s="21">
        <f t="shared" si="4"/>
        <v>103.6</v>
      </c>
      <c r="AI6" s="20" t="str">
        <f>IF(AI7="","",IF(AI7="-","【-】","【"&amp;SUBSTITUTE(TEXT(AI7,"#,##0.00"),"-","△")&amp;"】"))</f>
        <v>【105.41】</v>
      </c>
      <c r="AJ6" s="21" t="str">
        <f>IF(AJ7="",NA(),AJ7)</f>
        <v>-</v>
      </c>
      <c r="AK6" s="21">
        <f t="shared" ref="AK6:AS6" si="5">IF(AK7="",NA(),AK7)</f>
        <v>137.88999999999999</v>
      </c>
      <c r="AL6" s="21">
        <f t="shared" si="5"/>
        <v>144.66</v>
      </c>
      <c r="AM6" s="21">
        <f t="shared" si="5"/>
        <v>134.86000000000001</v>
      </c>
      <c r="AN6" s="21">
        <f t="shared" si="5"/>
        <v>105.41</v>
      </c>
      <c r="AO6" s="21" t="str">
        <f t="shared" si="5"/>
        <v>-</v>
      </c>
      <c r="AP6" s="21">
        <f t="shared" si="5"/>
        <v>78.09</v>
      </c>
      <c r="AQ6" s="21">
        <f t="shared" si="5"/>
        <v>76.88</v>
      </c>
      <c r="AR6" s="21">
        <f t="shared" si="5"/>
        <v>86.82</v>
      </c>
      <c r="AS6" s="21">
        <f t="shared" si="5"/>
        <v>75.680000000000007</v>
      </c>
      <c r="AT6" s="20" t="str">
        <f>IF(AT7="","",IF(AT7="-","【-】","【"&amp;SUBSTITUTE(TEXT(AT7,"#,##0.00"),"-","△")&amp;"】"))</f>
        <v>【787.78】</v>
      </c>
      <c r="AU6" s="21" t="str">
        <f>IF(AU7="",NA(),AU7)</f>
        <v>-</v>
      </c>
      <c r="AV6" s="21">
        <f t="shared" ref="AV6:BD6" si="6">IF(AV7="",NA(),AV7)</f>
        <v>0.99</v>
      </c>
      <c r="AW6" s="21">
        <f t="shared" si="6"/>
        <v>1.1399999999999999</v>
      </c>
      <c r="AX6" s="21">
        <f t="shared" si="6"/>
        <v>5.03</v>
      </c>
      <c r="AY6" s="21">
        <f t="shared" si="6"/>
        <v>30.05</v>
      </c>
      <c r="AZ6" s="21" t="str">
        <f t="shared" si="6"/>
        <v>-</v>
      </c>
      <c r="BA6" s="21">
        <f t="shared" si="6"/>
        <v>124.98</v>
      </c>
      <c r="BB6" s="21">
        <f t="shared" si="6"/>
        <v>134.56</v>
      </c>
      <c r="BC6" s="21">
        <f t="shared" si="6"/>
        <v>95.88</v>
      </c>
      <c r="BD6" s="21">
        <f t="shared" si="6"/>
        <v>120.05</v>
      </c>
      <c r="BE6" s="20" t="str">
        <f>IF(BE7="","",IF(BE7="-","【-】","【"&amp;SUBSTITUTE(TEXT(BE7,"#,##0.00"),"-","△")&amp;"】"))</f>
        <v>【96.87】</v>
      </c>
      <c r="BF6" s="21" t="str">
        <f>IF(BF7="",NA(),BF7)</f>
        <v>-</v>
      </c>
      <c r="BG6" s="21">
        <f t="shared" ref="BG6:BO6" si="7">IF(BG7="",NA(),BG7)</f>
        <v>2491.23</v>
      </c>
      <c r="BH6" s="21">
        <f t="shared" si="7"/>
        <v>2516.4</v>
      </c>
      <c r="BI6" s="21">
        <f t="shared" si="7"/>
        <v>2450.5300000000002</v>
      </c>
      <c r="BJ6" s="21">
        <f t="shared" si="7"/>
        <v>2613.29</v>
      </c>
      <c r="BK6" s="21" t="str">
        <f t="shared" si="7"/>
        <v>-</v>
      </c>
      <c r="BL6" s="21">
        <f t="shared" si="7"/>
        <v>720.41</v>
      </c>
      <c r="BM6" s="21">
        <f t="shared" si="7"/>
        <v>2142.63</v>
      </c>
      <c r="BN6" s="21">
        <f t="shared" si="7"/>
        <v>1577.63</v>
      </c>
      <c r="BO6" s="21">
        <f t="shared" si="7"/>
        <v>1876.1</v>
      </c>
      <c r="BP6" s="20" t="str">
        <f>IF(BP7="","",IF(BP7="-","【-】","【"&amp;SUBSTITUTE(TEXT(BP7,"#,##0.00"),"-","△")&amp;"】"))</f>
        <v>【1,496.36】</v>
      </c>
      <c r="BQ6" s="21" t="str">
        <f>IF(BQ7="",NA(),BQ7)</f>
        <v>-</v>
      </c>
      <c r="BR6" s="21">
        <f t="shared" ref="BR6:BZ6" si="8">IF(BR7="",NA(),BR7)</f>
        <v>42.74</v>
      </c>
      <c r="BS6" s="21">
        <f t="shared" si="8"/>
        <v>72.92</v>
      </c>
      <c r="BT6" s="21">
        <f t="shared" si="8"/>
        <v>56.2</v>
      </c>
      <c r="BU6" s="21">
        <f t="shared" si="8"/>
        <v>52.83</v>
      </c>
      <c r="BV6" s="21" t="str">
        <f t="shared" si="8"/>
        <v>-</v>
      </c>
      <c r="BW6" s="21">
        <f t="shared" si="8"/>
        <v>71</v>
      </c>
      <c r="BX6" s="21">
        <f t="shared" si="8"/>
        <v>75.150000000000006</v>
      </c>
      <c r="BY6" s="21">
        <f t="shared" si="8"/>
        <v>64.64</v>
      </c>
      <c r="BZ6" s="21">
        <f t="shared" si="8"/>
        <v>55.95</v>
      </c>
      <c r="CA6" s="20" t="str">
        <f>IF(CA7="","",IF(CA7="-","【-】","【"&amp;SUBSTITUTE(TEXT(CA7,"#,##0.00"),"-","△")&amp;"】"))</f>
        <v>【35.16】</v>
      </c>
      <c r="CB6" s="21" t="str">
        <f>IF(CB7="",NA(),CB7)</f>
        <v>-</v>
      </c>
      <c r="CC6" s="21">
        <f t="shared" ref="CC6:CK6" si="9">IF(CC7="",NA(),CC7)</f>
        <v>393.2</v>
      </c>
      <c r="CD6" s="21">
        <f t="shared" si="9"/>
        <v>232.26</v>
      </c>
      <c r="CE6" s="21">
        <f t="shared" si="9"/>
        <v>300.83</v>
      </c>
      <c r="CF6" s="21">
        <f t="shared" si="9"/>
        <v>318.8</v>
      </c>
      <c r="CG6" s="21" t="str">
        <f t="shared" si="9"/>
        <v>-</v>
      </c>
      <c r="CH6" s="21">
        <f t="shared" si="9"/>
        <v>317.06</v>
      </c>
      <c r="CI6" s="21">
        <f t="shared" si="9"/>
        <v>233.96</v>
      </c>
      <c r="CJ6" s="21">
        <f t="shared" si="9"/>
        <v>260.88</v>
      </c>
      <c r="CK6" s="21">
        <f t="shared" si="9"/>
        <v>295.77999999999997</v>
      </c>
      <c r="CL6" s="20" t="str">
        <f>IF(CL7="","",IF(CL7="-","【-】","【"&amp;SUBSTITUTE(TEXT(CL7,"#,##0.00"),"-","△")&amp;"】"))</f>
        <v>【534.98】</v>
      </c>
      <c r="CM6" s="21" t="str">
        <f>IF(CM7="",NA(),CM7)</f>
        <v>-</v>
      </c>
      <c r="CN6" s="21">
        <f t="shared" ref="CN6:CV6" si="10">IF(CN7="",NA(),CN7)</f>
        <v>53.33</v>
      </c>
      <c r="CO6" s="21">
        <f t="shared" si="10"/>
        <v>50</v>
      </c>
      <c r="CP6" s="21">
        <f t="shared" si="10"/>
        <v>50</v>
      </c>
      <c r="CQ6" s="21">
        <f t="shared" si="10"/>
        <v>46.67</v>
      </c>
      <c r="CR6" s="21" t="str">
        <f t="shared" si="10"/>
        <v>-</v>
      </c>
      <c r="CS6" s="21">
        <f t="shared" si="10"/>
        <v>46.62</v>
      </c>
      <c r="CT6" s="21">
        <f t="shared" si="10"/>
        <v>55.32</v>
      </c>
      <c r="CU6" s="21">
        <f t="shared" si="10"/>
        <v>63.33</v>
      </c>
      <c r="CV6" s="21">
        <f t="shared" si="10"/>
        <v>40.909999999999997</v>
      </c>
      <c r="CW6" s="20" t="str">
        <f>IF(CW7="","",IF(CW7="-","【-】","【"&amp;SUBSTITUTE(TEXT(CW7,"#,##0.00"),"-","△")&amp;"】"))</f>
        <v>【33.84】</v>
      </c>
      <c r="CX6" s="21" t="str">
        <f>IF(CX7="",NA(),CX7)</f>
        <v>-</v>
      </c>
      <c r="CY6" s="21">
        <f t="shared" ref="CY6:DG6" si="11">IF(CY7="",NA(),CY7)</f>
        <v>85.19</v>
      </c>
      <c r="CZ6" s="21">
        <f t="shared" si="11"/>
        <v>84.21</v>
      </c>
      <c r="DA6" s="21">
        <f t="shared" si="11"/>
        <v>84</v>
      </c>
      <c r="DB6" s="21">
        <f t="shared" si="11"/>
        <v>85.92</v>
      </c>
      <c r="DC6" s="21" t="str">
        <f t="shared" si="11"/>
        <v>-</v>
      </c>
      <c r="DD6" s="21">
        <f t="shared" si="11"/>
        <v>87.53</v>
      </c>
      <c r="DE6" s="21">
        <f t="shared" si="11"/>
        <v>83.94</v>
      </c>
      <c r="DF6" s="21">
        <f t="shared" si="11"/>
        <v>82.35</v>
      </c>
      <c r="DG6" s="21">
        <f t="shared" si="11"/>
        <v>83.51</v>
      </c>
      <c r="DH6" s="20" t="str">
        <f>IF(DH7="","",IF(DH7="-","【-】","【"&amp;SUBSTITUTE(TEXT(DH7,"#,##0.00"),"-","△")&amp;"】"))</f>
        <v>【89.98】</v>
      </c>
      <c r="DI6" s="21" t="str">
        <f>IF(DI7="",NA(),DI7)</f>
        <v>-</v>
      </c>
      <c r="DJ6" s="21">
        <f t="shared" ref="DJ6:DR6" si="12">IF(DJ7="",NA(),DJ7)</f>
        <v>15.05</v>
      </c>
      <c r="DK6" s="21">
        <f t="shared" si="12"/>
        <v>18.05</v>
      </c>
      <c r="DL6" s="21">
        <f t="shared" si="12"/>
        <v>21.07</v>
      </c>
      <c r="DM6" s="21">
        <f t="shared" si="12"/>
        <v>24.09</v>
      </c>
      <c r="DN6" s="21" t="str">
        <f t="shared" si="12"/>
        <v>-</v>
      </c>
      <c r="DO6" s="21">
        <f t="shared" si="12"/>
        <v>21.84</v>
      </c>
      <c r="DP6" s="21">
        <f t="shared" si="12"/>
        <v>24.73</v>
      </c>
      <c r="DQ6" s="21">
        <f t="shared" si="12"/>
        <v>18.46</v>
      </c>
      <c r="DR6" s="21">
        <f t="shared" si="12"/>
        <v>21.65</v>
      </c>
      <c r="DS6" s="20" t="str">
        <f>IF(DS7="","",IF(DS7="-","【-】","【"&amp;SUBSTITUTE(TEXT(DS7,"#,##0.00"),"-","△")&amp;"】"))</f>
        <v>【34.79】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322032</v>
      </c>
      <c r="D7" s="23">
        <v>46</v>
      </c>
      <c r="E7" s="23">
        <v>17</v>
      </c>
      <c r="F7" s="23">
        <v>9</v>
      </c>
      <c r="G7" s="23">
        <v>0</v>
      </c>
      <c r="H7" s="23" t="s">
        <v>95</v>
      </c>
      <c r="I7" s="23" t="s">
        <v>96</v>
      </c>
      <c r="J7" s="23" t="s">
        <v>97</v>
      </c>
      <c r="K7" s="23" t="s">
        <v>98</v>
      </c>
      <c r="L7" s="23" t="s">
        <v>99</v>
      </c>
      <c r="M7" s="23" t="s">
        <v>100</v>
      </c>
      <c r="N7" s="24" t="s">
        <v>101</v>
      </c>
      <c r="O7" s="24">
        <v>1.22</v>
      </c>
      <c r="P7" s="24">
        <v>0.04</v>
      </c>
      <c r="Q7" s="24">
        <v>100</v>
      </c>
      <c r="R7" s="24">
        <v>3352</v>
      </c>
      <c r="S7" s="24">
        <v>173835</v>
      </c>
      <c r="T7" s="24">
        <v>624.32000000000005</v>
      </c>
      <c r="U7" s="24">
        <v>278.44</v>
      </c>
      <c r="V7" s="24">
        <v>71</v>
      </c>
      <c r="W7" s="24">
        <v>0.01</v>
      </c>
      <c r="X7" s="24">
        <v>7100</v>
      </c>
      <c r="Y7" s="24" t="s">
        <v>101</v>
      </c>
      <c r="Z7" s="24">
        <v>82.82</v>
      </c>
      <c r="AA7" s="24">
        <v>100.23</v>
      </c>
      <c r="AB7" s="24">
        <v>101.43</v>
      </c>
      <c r="AC7" s="24">
        <v>105.23</v>
      </c>
      <c r="AD7" s="24" t="s">
        <v>101</v>
      </c>
      <c r="AE7" s="24">
        <v>92.79</v>
      </c>
      <c r="AF7" s="24">
        <v>102.67</v>
      </c>
      <c r="AG7" s="24">
        <v>101.01</v>
      </c>
      <c r="AH7" s="24">
        <v>103.6</v>
      </c>
      <c r="AI7" s="24">
        <v>105.41</v>
      </c>
      <c r="AJ7" s="24" t="s">
        <v>101</v>
      </c>
      <c r="AK7" s="24">
        <v>137.88999999999999</v>
      </c>
      <c r="AL7" s="24">
        <v>144.66</v>
      </c>
      <c r="AM7" s="24">
        <v>134.86000000000001</v>
      </c>
      <c r="AN7" s="24">
        <v>105.41</v>
      </c>
      <c r="AO7" s="24" t="s">
        <v>101</v>
      </c>
      <c r="AP7" s="24">
        <v>78.09</v>
      </c>
      <c r="AQ7" s="24">
        <v>76.88</v>
      </c>
      <c r="AR7" s="24">
        <v>86.82</v>
      </c>
      <c r="AS7" s="24">
        <v>75.680000000000007</v>
      </c>
      <c r="AT7" s="24">
        <v>787.78</v>
      </c>
      <c r="AU7" s="24" t="s">
        <v>101</v>
      </c>
      <c r="AV7" s="24">
        <v>0.99</v>
      </c>
      <c r="AW7" s="24">
        <v>1.1399999999999999</v>
      </c>
      <c r="AX7" s="24">
        <v>5.03</v>
      </c>
      <c r="AY7" s="24">
        <v>30.05</v>
      </c>
      <c r="AZ7" s="24" t="s">
        <v>101</v>
      </c>
      <c r="BA7" s="24">
        <v>124.98</v>
      </c>
      <c r="BB7" s="24">
        <v>134.56</v>
      </c>
      <c r="BC7" s="24">
        <v>95.88</v>
      </c>
      <c r="BD7" s="24">
        <v>120.05</v>
      </c>
      <c r="BE7" s="24">
        <v>96.87</v>
      </c>
      <c r="BF7" s="24" t="s">
        <v>101</v>
      </c>
      <c r="BG7" s="24">
        <v>2491.23</v>
      </c>
      <c r="BH7" s="24">
        <v>2516.4</v>
      </c>
      <c r="BI7" s="24">
        <v>2450.5300000000002</v>
      </c>
      <c r="BJ7" s="24">
        <v>2613.29</v>
      </c>
      <c r="BK7" s="24" t="s">
        <v>101</v>
      </c>
      <c r="BL7" s="24">
        <v>720.41</v>
      </c>
      <c r="BM7" s="24">
        <v>2142.63</v>
      </c>
      <c r="BN7" s="24">
        <v>1577.63</v>
      </c>
      <c r="BO7" s="24">
        <v>1876.1</v>
      </c>
      <c r="BP7" s="24">
        <v>1496.36</v>
      </c>
      <c r="BQ7" s="24" t="s">
        <v>101</v>
      </c>
      <c r="BR7" s="24">
        <v>42.74</v>
      </c>
      <c r="BS7" s="24">
        <v>72.92</v>
      </c>
      <c r="BT7" s="24">
        <v>56.2</v>
      </c>
      <c r="BU7" s="24">
        <v>52.83</v>
      </c>
      <c r="BV7" s="24" t="s">
        <v>101</v>
      </c>
      <c r="BW7" s="24">
        <v>71</v>
      </c>
      <c r="BX7" s="24">
        <v>75.150000000000006</v>
      </c>
      <c r="BY7" s="24">
        <v>64.64</v>
      </c>
      <c r="BZ7" s="24">
        <v>55.95</v>
      </c>
      <c r="CA7" s="24">
        <v>35.159999999999997</v>
      </c>
      <c r="CB7" s="24" t="s">
        <v>101</v>
      </c>
      <c r="CC7" s="24">
        <v>393.2</v>
      </c>
      <c r="CD7" s="24">
        <v>232.26</v>
      </c>
      <c r="CE7" s="24">
        <v>300.83</v>
      </c>
      <c r="CF7" s="24">
        <v>318.8</v>
      </c>
      <c r="CG7" s="24" t="s">
        <v>101</v>
      </c>
      <c r="CH7" s="24">
        <v>317.06</v>
      </c>
      <c r="CI7" s="24">
        <v>233.96</v>
      </c>
      <c r="CJ7" s="24">
        <v>260.88</v>
      </c>
      <c r="CK7" s="24">
        <v>295.77999999999997</v>
      </c>
      <c r="CL7" s="24">
        <v>534.98</v>
      </c>
      <c r="CM7" s="24" t="s">
        <v>101</v>
      </c>
      <c r="CN7" s="24">
        <v>53.33</v>
      </c>
      <c r="CO7" s="24">
        <v>50</v>
      </c>
      <c r="CP7" s="24">
        <v>50</v>
      </c>
      <c r="CQ7" s="24">
        <v>46.67</v>
      </c>
      <c r="CR7" s="24" t="s">
        <v>101</v>
      </c>
      <c r="CS7" s="24">
        <v>46.62</v>
      </c>
      <c r="CT7" s="24">
        <v>55.32</v>
      </c>
      <c r="CU7" s="24">
        <v>63.33</v>
      </c>
      <c r="CV7" s="24">
        <v>40.909999999999997</v>
      </c>
      <c r="CW7" s="24">
        <v>33.840000000000003</v>
      </c>
      <c r="CX7" s="24" t="s">
        <v>101</v>
      </c>
      <c r="CY7" s="24">
        <v>85.19</v>
      </c>
      <c r="CZ7" s="24">
        <v>84.21</v>
      </c>
      <c r="DA7" s="24">
        <v>84</v>
      </c>
      <c r="DB7" s="24">
        <v>85.92</v>
      </c>
      <c r="DC7" s="24" t="s">
        <v>101</v>
      </c>
      <c r="DD7" s="24">
        <v>87.53</v>
      </c>
      <c r="DE7" s="24">
        <v>83.94</v>
      </c>
      <c r="DF7" s="24">
        <v>82.35</v>
      </c>
      <c r="DG7" s="24">
        <v>83.51</v>
      </c>
      <c r="DH7" s="24">
        <v>89.98</v>
      </c>
      <c r="DI7" s="24" t="s">
        <v>101</v>
      </c>
      <c r="DJ7" s="24">
        <v>15.05</v>
      </c>
      <c r="DK7" s="24">
        <v>18.05</v>
      </c>
      <c r="DL7" s="24">
        <v>21.07</v>
      </c>
      <c r="DM7" s="24">
        <v>24.09</v>
      </c>
      <c r="DN7" s="24" t="s">
        <v>101</v>
      </c>
      <c r="DO7" s="24">
        <v>21.84</v>
      </c>
      <c r="DP7" s="24">
        <v>24.73</v>
      </c>
      <c r="DQ7" s="24">
        <v>18.46</v>
      </c>
      <c r="DR7" s="24">
        <v>21.65</v>
      </c>
      <c r="DS7" s="24">
        <v>34.79</v>
      </c>
      <c r="DT7" s="24" t="s">
        <v>101</v>
      </c>
      <c r="DU7" s="24">
        <v>0</v>
      </c>
      <c r="DV7" s="24">
        <v>0</v>
      </c>
      <c r="DW7" s="24">
        <v>0</v>
      </c>
      <c r="DX7" s="24">
        <v>0</v>
      </c>
      <c r="DY7" s="24" t="s">
        <v>101</v>
      </c>
      <c r="DZ7" s="24">
        <v>0</v>
      </c>
      <c r="EA7" s="24">
        <v>0</v>
      </c>
      <c r="EB7" s="24">
        <v>0</v>
      </c>
      <c r="EC7" s="24">
        <v>0</v>
      </c>
      <c r="ED7" s="24">
        <v>0</v>
      </c>
      <c r="EE7" s="24" t="s">
        <v>101</v>
      </c>
      <c r="EF7" s="24">
        <v>0</v>
      </c>
      <c r="EG7" s="24">
        <v>0</v>
      </c>
      <c r="EH7" s="24">
        <v>0</v>
      </c>
      <c r="EI7" s="24">
        <v>0</v>
      </c>
      <c r="EJ7" s="24" t="s">
        <v>101</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2024-01-25T06:14:59Z</cp:lastPrinted>
  <dcterms:created xsi:type="dcterms:W3CDTF">2023-12-12T01:06:44Z</dcterms:created>
  <dcterms:modified xsi:type="dcterms:W3CDTF">2024-01-25T23:39:48Z</dcterms:modified>
  <cp:category/>
</cp:coreProperties>
</file>