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上下水道局経営企画課\令和05年度(2023)\170203財務一般(財務_下水道)\決算関係(30／2054)\04_経営比較分析表\02_当年度分\Ｒ５（R4決算）\03_提出\01_提出\"/>
    </mc:Choice>
  </mc:AlternateContent>
  <xr:revisionPtr revIDLastSave="0" documentId="13_ncr:1_{39621756-95BA-4941-8A0D-8E132DD221FC}" xr6:coauthVersionLast="45" xr6:coauthVersionMax="45" xr10:uidLastSave="{00000000-0000-0000-0000-000000000000}"/>
  <workbookProtection workbookAlgorithmName="SHA-512" workbookHashValue="2YRfjYnhD2ezEn9LtAh4njZLgDLAl+fT3hP/4I2OK2h3OcU9l3q3d4bF+FvGTinJBlfOZ2Uju01CLmjQATGIVw==" workbookSaltValue="hTenZa28ume9Xvfouc9hF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<sst xmlns="http://schemas.openxmlformats.org/spreadsheetml/2006/main" count="253" uniqueCount="118">
  <si>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</si>
  <si>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</si>
  <si>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</si>
  <si>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</si>
  <si>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</si>
  <si>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</si>
  <si>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</si>
  <si>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</si>
  <si>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</si>
  <si>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</si>
  <si>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</si>
  <si>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</si>
  <si>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</si>
  <si>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</si>
  <si>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</si>
  <si>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</si>
  <si>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</si>
  <si>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</si>
  <si>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</si>
  <si>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</si>
  <si>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</si>
  <si>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</si>
  <si>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</si>
  <si>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</si>
  <si>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</si>
  <si>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</si>
  <si>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</si>
  <si>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</si>
  <si>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</si>
  <si>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</si>
  <si>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</si>
  <si>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</si>
  <si>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</si>
  <si>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</si>
  <si>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</si>
  <si>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</si>
  <si>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</si>
  <si>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</si>
  <si>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</si>
  <si>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</si>
  <si>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</si>
  <si>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</si>
  <si>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</si>
  <si>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</si>
  <si>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</si>
  <si>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</si>
  <si>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</si>
  <si>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</si>
  <si>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</si>
  <si>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</si>
  <si>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</si>
  <si>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</si>
  <si>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</si>
  <si>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</si>
  <si>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</si>
  <si>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</si>
  <si>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</si>
  <si>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</si>
  <si>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</si>
  <si>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</si>
  <si>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</si>
  <si>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</si>
  <si>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</si>
  <si>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</si>
  <si>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</si>
  <si>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</si>
  <si>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</si>
  <si>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</si>
  <si>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</si>
  <si>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</si>
  <si>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</si>
  <si>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</si>
  <si>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</si>
  <si>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</si>
  <si>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</si>
  <si>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</si>
  <si>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</si>
  <si>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</si>
  <si>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</si>
  <si>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</si>
  <si>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</si>
  <si>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</si>
  <si>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</si>
  <si>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</si>
  <si>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</si>
  <si>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</si>
  <si>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</si>
  <si>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</si>
  <si>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</si>
  <si>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</si>
  <si>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</si>
  <si>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</si>
  <si>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</si>
  <si>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</si>
  <si>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</si>
  <si>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</si>
  <si>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</si>
  <si>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</si>
  <si>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</si>
  <si>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</si>
  <si>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</si>
  <si>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</si>
  <si>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</si>
  <si>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</si>
  <si>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</si>
  <si>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</si>
  <si>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</si>
  <si>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</si>
  <si>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</si>
  <si>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</si>
  <si>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</si>
  <si>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</si>
  <si>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</si>
  <si>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</si>
  <si>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</si>
  <si>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①管渠については、耐用年数を経過していないが、供用開始後42年を経過し、減価償却費累計額が増加したため、前年度より高くなり、類似団体を上回っている。
②管渠の耐用年数は経過していない。
③管渠不良箇所の更新は行っていない。</t>
    <phoneticPr fontId="4"/>
  </si>
  <si>
    <t>　漁業集落排水事業は、11処理区のうち供用開始後30年を経過している処理区が3箇所ある。管渠は耐用年数を経過していないものの、ポンプ等の機器類の老朽化は進み、今後、維持管理費や下水道施設の更新のための支出は増加する状況にある。
　経営状況については、類似団体に比べ、経費回収率、汚水処理原価については良い数値となっているが、経常収支比率は低く、企業債残高対事業規模比率は高くなっている。
　老朽化の状況については、管渠は耐用年数を経過していないため数値には表れていないが、類似団体に比べ有形固定資産減価償却率は高くなっており、老朽化は進んでいる。
　このような中、令和6年4月と令和7年4月に下水道使用料を改定し経営の安定化を図り、施設の計画的な更新を推進することとしている。</t>
    <rPh sb="1" eb="3">
      <t>ギョギョウ</t>
    </rPh>
    <rPh sb="3" eb="5">
      <t>シュウラク</t>
    </rPh>
    <rPh sb="5" eb="7">
      <t>ハイスイ</t>
    </rPh>
    <rPh sb="7" eb="9">
      <t>ジギョウ</t>
    </rPh>
    <rPh sb="13" eb="15">
      <t>ショリ</t>
    </rPh>
    <rPh sb="15" eb="16">
      <t>ク</t>
    </rPh>
    <rPh sb="19" eb="21">
      <t>キョウヨウ</t>
    </rPh>
    <rPh sb="21" eb="23">
      <t>カイシ</t>
    </rPh>
    <rPh sb="23" eb="24">
      <t>ゴ</t>
    </rPh>
    <rPh sb="26" eb="27">
      <t>ネン</t>
    </rPh>
    <rPh sb="28" eb="30">
      <t>ケイカ</t>
    </rPh>
    <rPh sb="34" eb="36">
      <t>ショリ</t>
    </rPh>
    <rPh sb="36" eb="37">
      <t>ク</t>
    </rPh>
    <rPh sb="39" eb="41">
      <t>カショ</t>
    </rPh>
    <rPh sb="125" eb="127">
      <t>ルイジ</t>
    </rPh>
    <rPh sb="127" eb="129">
      <t>ダンタイ</t>
    </rPh>
    <rPh sb="130" eb="131">
      <t>クラ</t>
    </rPh>
    <rPh sb="162" eb="164">
      <t>ケイジョウ</t>
    </rPh>
    <rPh sb="164" eb="166">
      <t>シュウシ</t>
    </rPh>
    <rPh sb="166" eb="168">
      <t>ヒリツ</t>
    </rPh>
    <rPh sb="169" eb="170">
      <t>ヒク</t>
    </rPh>
    <phoneticPr fontId="4"/>
  </si>
  <si>
    <t>①収益の減少に比べ費用の減少が少なかったため、前年度より低くなり、類似団体を下回っている。
②前年度より高くなり、類似団体を上回っている。他事業を含めた会計全体では欠損金は生じていない。
③企業債償還金の減少により流動負債が減少したため、前年度より高くなったが、類似団体を下回っている。
④企業債現在高が減少したため、前年度より低くなったが、類似団体を上回っている。
⑤使用料収入で汚水処理にかかる費用を賄えていない。汚水処理費が増加したため、前年度より低くなったが、類似団体を上回っている。
⑥汚水処理費が増加し、年間有収水量が減少したため、前年度より高くなったが、類似団体を下回っている。
⑦処理水量が減少したため、前年度より低くなり、類似団体を下回っている。
⑧整備は完了しており、水洗化人口の減少に比べ、処理区域内人口の減少が多かったため、前年度より高くなり、類似団体を上回っている。</t>
    <rPh sb="374" eb="375">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</si>
</sst>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F91-48B9-8758-616959DDC4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4F91-48B9-8758-616959DDC4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35.85</c:v>
                </c:pt>
                <c:pt idx="2">
                  <c:v>36.08</c:v>
                </c:pt>
                <c:pt idx="3">
                  <c:v>35.19</c:v>
                </c:pt>
                <c:pt idx="4">
                  <c:v>33.950000000000003</c:v>
                </c:pt>
              </c:numCache>
            </c:numRef>
          </c:val>
          <c:extLst>
            <c:ext xmlns:c16="http://schemas.microsoft.com/office/drawing/2014/chart" uri="{C3380CC4-5D6E-409C-BE32-E72D297353CC}">
              <c16:uniqueId val="{00000000-0031-4A13-81EA-D613FF5AF8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39.130000000000003</c:v>
                </c:pt>
                <c:pt idx="2">
                  <c:v>40.29</c:v>
                </c:pt>
                <c:pt idx="3">
                  <c:v>40.11</c:v>
                </c:pt>
                <c:pt idx="4">
                  <c:v>37.67</c:v>
                </c:pt>
              </c:numCache>
            </c:numRef>
          </c:val>
          <c:smooth val="0"/>
          <c:extLst>
            <c:ext xmlns:c16="http://schemas.microsoft.com/office/drawing/2014/chart" uri="{C3380CC4-5D6E-409C-BE32-E72D297353CC}">
              <c16:uniqueId val="{00000001-0031-4A13-81EA-D613FF5AF8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90.62</c:v>
                </c:pt>
                <c:pt idx="2">
                  <c:v>91.09</c:v>
                </c:pt>
                <c:pt idx="3">
                  <c:v>91.08</c:v>
                </c:pt>
                <c:pt idx="4">
                  <c:v>91.24</c:v>
                </c:pt>
              </c:numCache>
            </c:numRef>
          </c:val>
          <c:extLst>
            <c:ext xmlns:c16="http://schemas.microsoft.com/office/drawing/2014/chart" uri="{C3380CC4-5D6E-409C-BE32-E72D297353CC}">
              <c16:uniqueId val="{00000000-A256-4A6F-B43C-8C73155ACA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86.33</c:v>
                </c:pt>
                <c:pt idx="2">
                  <c:v>87.49</c:v>
                </c:pt>
                <c:pt idx="3">
                  <c:v>87.61</c:v>
                </c:pt>
                <c:pt idx="4">
                  <c:v>87.94</c:v>
                </c:pt>
              </c:numCache>
            </c:numRef>
          </c:val>
          <c:smooth val="0"/>
          <c:extLst>
            <c:ext xmlns:c16="http://schemas.microsoft.com/office/drawing/2014/chart" uri="{C3380CC4-5D6E-409C-BE32-E72D297353CC}">
              <c16:uniqueId val="{00000001-A256-4A6F-B43C-8C73155ACA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94.5</c:v>
                </c:pt>
                <c:pt idx="2">
                  <c:v>95.13</c:v>
                </c:pt>
                <c:pt idx="3">
                  <c:v>96.01</c:v>
                </c:pt>
                <c:pt idx="4">
                  <c:v>94.97</c:v>
                </c:pt>
              </c:numCache>
            </c:numRef>
          </c:val>
          <c:extLst>
            <c:ext xmlns:c16="http://schemas.microsoft.com/office/drawing/2014/chart" uri="{C3380CC4-5D6E-409C-BE32-E72D297353CC}">
              <c16:uniqueId val="{00000000-1F89-4838-B854-5A1AD82012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100.27</c:v>
                </c:pt>
                <c:pt idx="2">
                  <c:v>95.71</c:v>
                </c:pt>
                <c:pt idx="3">
                  <c:v>96.59</c:v>
                </c:pt>
                <c:pt idx="4">
                  <c:v>96.86</c:v>
                </c:pt>
              </c:numCache>
            </c:numRef>
          </c:val>
          <c:smooth val="0"/>
          <c:extLst>
            <c:ext xmlns:c16="http://schemas.microsoft.com/office/drawing/2014/chart" uri="{C3380CC4-5D6E-409C-BE32-E72D297353CC}">
              <c16:uniqueId val="{00000001-1F89-4838-B854-5A1AD82012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46.86</c:v>
                </c:pt>
                <c:pt idx="2">
                  <c:v>49.01</c:v>
                </c:pt>
                <c:pt idx="3">
                  <c:v>51.13</c:v>
                </c:pt>
                <c:pt idx="4">
                  <c:v>53.17</c:v>
                </c:pt>
              </c:numCache>
            </c:numRef>
          </c:val>
          <c:extLst>
            <c:ext xmlns:c16="http://schemas.microsoft.com/office/drawing/2014/chart" uri="{C3380CC4-5D6E-409C-BE32-E72D297353CC}">
              <c16:uniqueId val="{00000000-30B9-4CEE-9354-D88D6D16A0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32.14</c:v>
                </c:pt>
                <c:pt idx="2">
                  <c:v>29.9</c:v>
                </c:pt>
                <c:pt idx="3">
                  <c:v>32.58</c:v>
                </c:pt>
                <c:pt idx="4">
                  <c:v>37.479999999999997</c:v>
                </c:pt>
              </c:numCache>
            </c:numRef>
          </c:val>
          <c:smooth val="0"/>
          <c:extLst>
            <c:ext xmlns:c16="http://schemas.microsoft.com/office/drawing/2014/chart" uri="{C3380CC4-5D6E-409C-BE32-E72D297353CC}">
              <c16:uniqueId val="{00000001-30B9-4CEE-9354-D88D6D16A0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96-4AEF-995D-88061C9969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796-4AEF-995D-88061C9969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27.4</c:v>
                </c:pt>
                <c:pt idx="2">
                  <c:v>47.65</c:v>
                </c:pt>
                <c:pt idx="3">
                  <c:v>65.510000000000005</c:v>
                </c:pt>
                <c:pt idx="4">
                  <c:v>89.38</c:v>
                </c:pt>
              </c:numCache>
            </c:numRef>
          </c:val>
          <c:extLst>
            <c:ext xmlns:c16="http://schemas.microsoft.com/office/drawing/2014/chart" uri="{C3380CC4-5D6E-409C-BE32-E72D297353CC}">
              <c16:uniqueId val="{00000000-B29E-4BFA-B9A4-B8C5448075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6.23</c:v>
                </c:pt>
                <c:pt idx="2">
                  <c:v>11.66</c:v>
                </c:pt>
                <c:pt idx="3">
                  <c:v>18.57</c:v>
                </c:pt>
                <c:pt idx="4">
                  <c:v>17.78</c:v>
                </c:pt>
              </c:numCache>
            </c:numRef>
          </c:val>
          <c:smooth val="0"/>
          <c:extLst>
            <c:ext xmlns:c16="http://schemas.microsoft.com/office/drawing/2014/chart" uri="{C3380CC4-5D6E-409C-BE32-E72D297353CC}">
              <c16:uniqueId val="{00000001-B29E-4BFA-B9A4-B8C5448075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1.6</c:v>
                </c:pt>
                <c:pt idx="2">
                  <c:v>1.66</c:v>
                </c:pt>
                <c:pt idx="3">
                  <c:v>2.04</c:v>
                </c:pt>
                <c:pt idx="4">
                  <c:v>2.15</c:v>
                </c:pt>
              </c:numCache>
            </c:numRef>
          </c:val>
          <c:extLst>
            <c:ext xmlns:c16="http://schemas.microsoft.com/office/drawing/2014/chart" uri="{C3380CC4-5D6E-409C-BE32-E72D297353CC}">
              <c16:uniqueId val="{00000000-208D-4B28-945F-5B8DA85C5B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33.43</c:v>
                </c:pt>
                <c:pt idx="2">
                  <c:v>53.11</c:v>
                </c:pt>
                <c:pt idx="3">
                  <c:v>54.48</c:v>
                </c:pt>
                <c:pt idx="4">
                  <c:v>51.12</c:v>
                </c:pt>
              </c:numCache>
            </c:numRef>
          </c:val>
          <c:smooth val="0"/>
          <c:extLst>
            <c:ext xmlns:c16="http://schemas.microsoft.com/office/drawing/2014/chart" uri="{C3380CC4-5D6E-409C-BE32-E72D297353CC}">
              <c16:uniqueId val="{00000001-208D-4B28-945F-5B8DA85C5B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954.36</c:v>
                </c:pt>
                <c:pt idx="2">
                  <c:v>897.9</c:v>
                </c:pt>
                <c:pt idx="3">
                  <c:v>863.36</c:v>
                </c:pt>
                <c:pt idx="4">
                  <c:v>832.85</c:v>
                </c:pt>
              </c:numCache>
            </c:numRef>
          </c:val>
          <c:extLst>
            <c:ext xmlns:c16="http://schemas.microsoft.com/office/drawing/2014/chart" uri="{C3380CC4-5D6E-409C-BE32-E72D297353CC}">
              <c16:uniqueId val="{00000000-66A2-4C0F-AAD3-8F78850ABA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641.42999999999995</c:v>
                </c:pt>
                <c:pt idx="2">
                  <c:v>807.81</c:v>
                </c:pt>
                <c:pt idx="3">
                  <c:v>733.23</c:v>
                </c:pt>
                <c:pt idx="4">
                  <c:v>607.88</c:v>
                </c:pt>
              </c:numCache>
            </c:numRef>
          </c:val>
          <c:smooth val="0"/>
          <c:extLst>
            <c:ext xmlns:c16="http://schemas.microsoft.com/office/drawing/2014/chart" uri="{C3380CC4-5D6E-409C-BE32-E72D297353CC}">
              <c16:uniqueId val="{00000001-66A2-4C0F-AAD3-8F78850ABA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73.989999999999995</c:v>
                </c:pt>
                <c:pt idx="2">
                  <c:v>81.81</c:v>
                </c:pt>
                <c:pt idx="3">
                  <c:v>80.31</c:v>
                </c:pt>
                <c:pt idx="4">
                  <c:v>71.78</c:v>
                </c:pt>
              </c:numCache>
            </c:numRef>
          </c:val>
          <c:extLst>
            <c:ext xmlns:c16="http://schemas.microsoft.com/office/drawing/2014/chart" uri="{C3380CC4-5D6E-409C-BE32-E72D297353CC}">
              <c16:uniqueId val="{00000000-0742-4D0C-8E63-4A0DE9A451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56.93</c:v>
                </c:pt>
                <c:pt idx="2">
                  <c:v>49.44</c:v>
                </c:pt>
                <c:pt idx="3">
                  <c:v>54.39</c:v>
                </c:pt>
                <c:pt idx="4">
                  <c:v>48.98</c:v>
                </c:pt>
              </c:numCache>
            </c:numRef>
          </c:val>
          <c:smooth val="0"/>
          <c:extLst>
            <c:ext xmlns:c16="http://schemas.microsoft.com/office/drawing/2014/chart" uri="{C3380CC4-5D6E-409C-BE32-E72D297353CC}">
              <c16:uniqueId val="{00000001-0742-4D0C-8E63-4A0DE9A451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232.02</c:v>
                </c:pt>
                <c:pt idx="2">
                  <c:v>210.24</c:v>
                </c:pt>
                <c:pt idx="3">
                  <c:v>214.9</c:v>
                </c:pt>
                <c:pt idx="4">
                  <c:v>241.24</c:v>
                </c:pt>
              </c:numCache>
            </c:numRef>
          </c:val>
          <c:extLst>
            <c:ext xmlns:c16="http://schemas.microsoft.com/office/drawing/2014/chart" uri="{C3380CC4-5D6E-409C-BE32-E72D297353CC}">
              <c16:uniqueId val="{00000000-F1A1-4CE0-B024-1CC27F9C5E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300.17</c:v>
                </c:pt>
                <c:pt idx="2">
                  <c:v>343.49</c:v>
                </c:pt>
                <c:pt idx="3">
                  <c:v>318.06</c:v>
                </c:pt>
                <c:pt idx="4">
                  <c:v>362.51</c:v>
                </c:pt>
              </c:numCache>
            </c:numRef>
          </c:val>
          <c:smooth val="0"/>
          <c:extLst>
            <c:ext xmlns:c16="http://schemas.microsoft.com/office/drawing/2014/chart" uri="{C3380CC4-5D6E-409C-BE32-E72D297353CC}">
              <c16:uniqueId val="{00000001-F1A1-4CE0-B024-1CC27F9C5E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自治体職員</v>
      </c>
      <c r="AE8" s="66"/>
      <c r="AF8" s="66"/>
      <c r="AG8" s="66"/>
      <c r="AH8" s="66"/>
      <c r="AI8" s="66"/>
      <c r="AJ8" s="66"/>
      <c r="AK8" s="3"/>
      <c r="AL8" s="46">
        <f>データ!S6</f>
        <v>173835</v>
      </c>
      <c r="AM8" s="46"/>
      <c r="AN8" s="46"/>
      <c r="AO8" s="46"/>
      <c r="AP8" s="46"/>
      <c r="AQ8" s="46"/>
      <c r="AR8" s="46"/>
      <c r="AS8" s="46"/>
      <c r="AT8" s="45">
        <f>データ!T6</f>
        <v>624.32000000000005</v>
      </c>
      <c r="AU8" s="45"/>
      <c r="AV8" s="45"/>
      <c r="AW8" s="45"/>
      <c r="AX8" s="45"/>
      <c r="AY8" s="45"/>
      <c r="AZ8" s="45"/>
      <c r="BA8" s="45"/>
      <c r="BB8" s="45">
        <f>データ!U6</f>
        <v>278.44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52.08</v>
      </c>
      <c r="J10" s="45"/>
      <c r="K10" s="45"/>
      <c r="L10" s="45"/>
      <c r="M10" s="45"/>
      <c r="N10" s="45"/>
      <c r="O10" s="45"/>
      <c r="P10" s="45">
        <f>データ!P6</f>
        <v>1.59</v>
      </c>
      <c r="Q10" s="45"/>
      <c r="R10" s="45"/>
      <c r="S10" s="45"/>
      <c r="T10" s="45"/>
      <c r="U10" s="45"/>
      <c r="V10" s="45"/>
      <c r="W10" s="45">
        <f>データ!Q6</f>
        <v>100</v>
      </c>
      <c r="X10" s="45"/>
      <c r="Y10" s="45"/>
      <c r="Z10" s="45"/>
      <c r="AA10" s="45"/>
      <c r="AB10" s="45"/>
      <c r="AC10" s="45"/>
      <c r="AD10" s="46">
        <f>データ!R6</f>
        <v>3352</v>
      </c>
      <c r="AE10" s="46"/>
      <c r="AF10" s="46"/>
      <c r="AG10" s="46"/>
      <c r="AH10" s="46"/>
      <c r="AI10" s="46"/>
      <c r="AJ10" s="46"/>
      <c r="AK10" s="2"/>
      <c r="AL10" s="46">
        <f>データ!V6</f>
        <v>2750</v>
      </c>
      <c r="AM10" s="46"/>
      <c r="AN10" s="46"/>
      <c r="AO10" s="46"/>
      <c r="AP10" s="46"/>
      <c r="AQ10" s="46"/>
      <c r="AR10" s="46"/>
      <c r="AS10" s="46"/>
      <c r="AT10" s="45">
        <f>データ!W6</f>
        <v>0.87</v>
      </c>
      <c r="AU10" s="45"/>
      <c r="AV10" s="45"/>
      <c r="AW10" s="45"/>
      <c r="AX10" s="45"/>
      <c r="AY10" s="45"/>
      <c r="AZ10" s="45"/>
      <c r="BA10" s="45"/>
      <c r="BB10" s="45">
        <f>データ!X6</f>
        <v>3160.92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1rEiRVLqAtJMvl7/wrQzwEg0thbDR6j3xA5QcHRoPqc+xVKDYAa+wwCsLcnjPmwNnqn6FtMobW5NG3WvPNls7w==" saltValue="luoQLpexqFF/9OgAsgkj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322032</v>
      </c>
      <c r="D6" s="19">
        <f t="shared" si="3"/>
        <v>46</v>
      </c>
      <c r="E6" s="19">
        <f t="shared" si="3"/>
        <v>17</v>
      </c>
      <c r="F6" s="19">
        <f t="shared" si="3"/>
        <v>6</v>
      </c>
      <c r="G6" s="19">
        <f t="shared" si="3"/>
        <v>0</v>
      </c>
      <c r="H6" s="19" t="str">
        <f t="shared" si="3"/>
        <v>島根県　出雲市</v>
      </c>
      <c r="I6" s="19" t="str">
        <f t="shared" si="3"/>
        <v>法適用</v>
      </c>
      <c r="J6" s="19" t="str">
        <f t="shared" si="3"/>
        <v>下水道事業</v>
      </c>
      <c r="K6" s="19" t="str">
        <f t="shared" si="3"/>
        <v>漁業集落排水</v>
      </c>
      <c r="L6" s="19" t="str">
        <f t="shared" si="3"/>
        <v>H1</v>
      </c>
      <c r="M6" s="19" t="str">
        <f t="shared" si="3"/>
        <v>自治体職員</v>
      </c>
      <c r="N6" s="20" t="str">
        <f t="shared" si="3"/>
        <v>-</v>
      </c>
      <c r="O6" s="20">
        <f t="shared" si="3"/>
        <v>52.08</v>
      </c>
      <c r="P6" s="20">
        <f t="shared" si="3"/>
        <v>1.59</v>
      </c>
      <c r="Q6" s="20">
        <f t="shared" si="3"/>
        <v>100</v>
      </c>
      <c r="R6" s="20">
        <f t="shared" si="3"/>
        <v>3352</v>
      </c>
      <c r="S6" s="20">
        <f t="shared" si="3"/>
        <v>173835</v>
      </c>
      <c r="T6" s="20">
        <f t="shared" si="3"/>
        <v>624.32000000000005</v>
      </c>
      <c r="U6" s="20">
        <f t="shared" si="3"/>
        <v>278.44</v>
      </c>
      <c r="V6" s="20">
        <f t="shared" si="3"/>
        <v>2750</v>
      </c>
      <c r="W6" s="20">
        <f t="shared" si="3"/>
        <v>0.87</v>
      </c>
      <c r="X6" s="20">
        <f t="shared" si="3"/>
        <v>3160.92</v>
      </c>
      <c r="Y6" s="21" t="str">
        <f>IF(Y7="",NA(),Y7)</f>
        <v>-</v>
      </c>
      <c r="Z6" s="21">
        <f t="shared" ref="Z6:AH6" si="4">IF(Z7="",NA(),Z7)</f>
        <v>94.5</v>
      </c>
      <c r="AA6" s="21">
        <f t="shared" si="4"/>
        <v>95.13</v>
      </c>
      <c r="AB6" s="21">
        <f t="shared" si="4"/>
        <v>96.01</v>
      </c>
      <c r="AC6" s="21">
        <f t="shared" si="4"/>
        <v>94.97</v>
      </c>
      <c r="AD6" s="21" t="str">
        <f t="shared" si="4"/>
        <v>-</v>
      </c>
      <c r="AE6" s="21">
        <f t="shared" si="4"/>
        <v>100.27</v>
      </c>
      <c r="AF6" s="21">
        <f t="shared" si="4"/>
        <v>95.71</v>
      </c>
      <c r="AG6" s="21">
        <f t="shared" si="4"/>
        <v>96.59</v>
      </c>
      <c r="AH6" s="21">
        <f t="shared" si="4"/>
        <v>96.86</v>
      </c>
      <c r="AI6" s="20" t="str">
        <f>IF(AI7="","",IF(AI7="-","【-】","【"&amp;SUBSTITUTE(TEXT(AI7,"#,##0.00"),"-","△")&amp;"】"))</f>
        <v>【101.46】</v>
      </c>
      <c r="AJ6" s="21" t="str">
        <f>IF(AJ7="",NA(),AJ7)</f>
        <v>-</v>
      </c>
      <c r="AK6" s="21">
        <f t="shared" ref="AK6:AS6" si="5">IF(AK7="",NA(),AK7)</f>
        <v>27.4</v>
      </c>
      <c r="AL6" s="21">
        <f t="shared" si="5"/>
        <v>47.65</v>
      </c>
      <c r="AM6" s="21">
        <f t="shared" si="5"/>
        <v>65.510000000000005</v>
      </c>
      <c r="AN6" s="21">
        <f t="shared" si="5"/>
        <v>89.38</v>
      </c>
      <c r="AO6" s="21" t="str">
        <f t="shared" si="5"/>
        <v>-</v>
      </c>
      <c r="AP6" s="21">
        <f t="shared" si="5"/>
        <v>6.23</v>
      </c>
      <c r="AQ6" s="21">
        <f t="shared" si="5"/>
        <v>11.66</v>
      </c>
      <c r="AR6" s="21">
        <f t="shared" si="5"/>
        <v>18.57</v>
      </c>
      <c r="AS6" s="21">
        <f t="shared" si="5"/>
        <v>17.78</v>
      </c>
      <c r="AT6" s="20" t="str">
        <f>IF(AT7="","",IF(AT7="-","【-】","【"&amp;SUBSTITUTE(TEXT(AT7,"#,##0.00"),"-","△")&amp;"】"))</f>
        <v>【104.91】</v>
      </c>
      <c r="AU6" s="21" t="str">
        <f>IF(AU7="",NA(),AU7)</f>
        <v>-</v>
      </c>
      <c r="AV6" s="21">
        <f t="shared" ref="AV6:BD6" si="6">IF(AV7="",NA(),AV7)</f>
        <v>1.6</v>
      </c>
      <c r="AW6" s="21">
        <f t="shared" si="6"/>
        <v>1.66</v>
      </c>
      <c r="AX6" s="21">
        <f t="shared" si="6"/>
        <v>2.04</v>
      </c>
      <c r="AY6" s="21">
        <f t="shared" si="6"/>
        <v>2.15</v>
      </c>
      <c r="AZ6" s="21" t="str">
        <f t="shared" si="6"/>
        <v>-</v>
      </c>
      <c r="BA6" s="21">
        <f t="shared" si="6"/>
        <v>33.43</v>
      </c>
      <c r="BB6" s="21">
        <f t="shared" si="6"/>
        <v>53.11</v>
      </c>
      <c r="BC6" s="21">
        <f t="shared" si="6"/>
        <v>54.48</v>
      </c>
      <c r="BD6" s="21">
        <f t="shared" si="6"/>
        <v>51.12</v>
      </c>
      <c r="BE6" s="20" t="str">
        <f>IF(BE7="","",IF(BE7="-","【-】","【"&amp;SUBSTITUTE(TEXT(BE7,"#,##0.00"),"-","△")&amp;"】"))</f>
        <v>【61.34】</v>
      </c>
      <c r="BF6" s="21" t="str">
        <f>IF(BF7="",NA(),BF7)</f>
        <v>-</v>
      </c>
      <c r="BG6" s="21">
        <f t="shared" ref="BG6:BO6" si="7">IF(BG7="",NA(),BG7)</f>
        <v>954.36</v>
      </c>
      <c r="BH6" s="21">
        <f t="shared" si="7"/>
        <v>897.9</v>
      </c>
      <c r="BI6" s="21">
        <f t="shared" si="7"/>
        <v>863.36</v>
      </c>
      <c r="BJ6" s="21">
        <f t="shared" si="7"/>
        <v>832.85</v>
      </c>
      <c r="BK6" s="21" t="str">
        <f t="shared" si="7"/>
        <v>-</v>
      </c>
      <c r="BL6" s="21">
        <f t="shared" si="7"/>
        <v>641.42999999999995</v>
      </c>
      <c r="BM6" s="21">
        <f t="shared" si="7"/>
        <v>807.81</v>
      </c>
      <c r="BN6" s="21">
        <f t="shared" si="7"/>
        <v>733.23</v>
      </c>
      <c r="BO6" s="21">
        <f t="shared" si="7"/>
        <v>607.88</v>
      </c>
      <c r="BP6" s="20" t="str">
        <f>IF(BP7="","",IF(BP7="-","【-】","【"&amp;SUBSTITUTE(TEXT(BP7,"#,##0.00"),"-","△")&amp;"】"))</f>
        <v>【1,078.44】</v>
      </c>
      <c r="BQ6" s="21" t="str">
        <f>IF(BQ7="",NA(),BQ7)</f>
        <v>-</v>
      </c>
      <c r="BR6" s="21">
        <f t="shared" ref="BR6:BZ6" si="8">IF(BR7="",NA(),BR7)</f>
        <v>73.989999999999995</v>
      </c>
      <c r="BS6" s="21">
        <f t="shared" si="8"/>
        <v>81.81</v>
      </c>
      <c r="BT6" s="21">
        <f t="shared" si="8"/>
        <v>80.31</v>
      </c>
      <c r="BU6" s="21">
        <f t="shared" si="8"/>
        <v>71.78</v>
      </c>
      <c r="BV6" s="21" t="str">
        <f t="shared" si="8"/>
        <v>-</v>
      </c>
      <c r="BW6" s="21">
        <f t="shared" si="8"/>
        <v>56.93</v>
      </c>
      <c r="BX6" s="21">
        <f t="shared" si="8"/>
        <v>49.44</v>
      </c>
      <c r="BY6" s="21">
        <f t="shared" si="8"/>
        <v>54.39</v>
      </c>
      <c r="BZ6" s="21">
        <f t="shared" si="8"/>
        <v>48.98</v>
      </c>
      <c r="CA6" s="20" t="str">
        <f>IF(CA7="","",IF(CA7="-","【-】","【"&amp;SUBSTITUTE(TEXT(CA7,"#,##0.00"),"-","△")&amp;"】"))</f>
        <v>【41.91】</v>
      </c>
      <c r="CB6" s="21" t="str">
        <f>IF(CB7="",NA(),CB7)</f>
        <v>-</v>
      </c>
      <c r="CC6" s="21">
        <f t="shared" ref="CC6:CK6" si="9">IF(CC7="",NA(),CC7)</f>
        <v>232.02</v>
      </c>
      <c r="CD6" s="21">
        <f t="shared" si="9"/>
        <v>210.24</v>
      </c>
      <c r="CE6" s="21">
        <f t="shared" si="9"/>
        <v>214.9</v>
      </c>
      <c r="CF6" s="21">
        <f t="shared" si="9"/>
        <v>241.24</v>
      </c>
      <c r="CG6" s="21" t="str">
        <f t="shared" si="9"/>
        <v>-</v>
      </c>
      <c r="CH6" s="21">
        <f t="shared" si="9"/>
        <v>300.17</v>
      </c>
      <c r="CI6" s="21">
        <f t="shared" si="9"/>
        <v>343.49</v>
      </c>
      <c r="CJ6" s="21">
        <f t="shared" si="9"/>
        <v>318.06</v>
      </c>
      <c r="CK6" s="21">
        <f t="shared" si="9"/>
        <v>362.51</v>
      </c>
      <c r="CL6" s="20" t="str">
        <f>IF(CL7="","",IF(CL7="-","【-】","【"&amp;SUBSTITUTE(TEXT(CL7,"#,##0.00"),"-","△")&amp;"】"))</f>
        <v>【420.17】</v>
      </c>
      <c r="CM6" s="21" t="str">
        <f>IF(CM7="",NA(),CM7)</f>
        <v>-</v>
      </c>
      <c r="CN6" s="21">
        <f t="shared" ref="CN6:CV6" si="10">IF(CN7="",NA(),CN7)</f>
        <v>35.85</v>
      </c>
      <c r="CO6" s="21">
        <f t="shared" si="10"/>
        <v>36.08</v>
      </c>
      <c r="CP6" s="21">
        <f t="shared" si="10"/>
        <v>35.19</v>
      </c>
      <c r="CQ6" s="21">
        <f t="shared" si="10"/>
        <v>33.950000000000003</v>
      </c>
      <c r="CR6" s="21" t="str">
        <f t="shared" si="10"/>
        <v>-</v>
      </c>
      <c r="CS6" s="21">
        <f t="shared" si="10"/>
        <v>39.130000000000003</v>
      </c>
      <c r="CT6" s="21">
        <f t="shared" si="10"/>
        <v>40.29</v>
      </c>
      <c r="CU6" s="21">
        <f t="shared" si="10"/>
        <v>40.11</v>
      </c>
      <c r="CV6" s="21">
        <f t="shared" si="10"/>
        <v>37.67</v>
      </c>
      <c r="CW6" s="20" t="str">
        <f>IF(CW7="","",IF(CW7="-","【-】","【"&amp;SUBSTITUTE(TEXT(CW7,"#,##0.00"),"-","△")&amp;"】"))</f>
        <v>【29.92】</v>
      </c>
      <c r="CX6" s="21" t="str">
        <f>IF(CX7="",NA(),CX7)</f>
        <v>-</v>
      </c>
      <c r="CY6" s="21">
        <f t="shared" ref="CY6:DG6" si="11">IF(CY7="",NA(),CY7)</f>
        <v>90.62</v>
      </c>
      <c r="CZ6" s="21">
        <f t="shared" si="11"/>
        <v>91.09</v>
      </c>
      <c r="DA6" s="21">
        <f t="shared" si="11"/>
        <v>91.08</v>
      </c>
      <c r="DB6" s="21">
        <f t="shared" si="11"/>
        <v>91.24</v>
      </c>
      <c r="DC6" s="21" t="str">
        <f t="shared" si="11"/>
        <v>-</v>
      </c>
      <c r="DD6" s="21">
        <f t="shared" si="11"/>
        <v>86.33</v>
      </c>
      <c r="DE6" s="21">
        <f t="shared" si="11"/>
        <v>87.49</v>
      </c>
      <c r="DF6" s="21">
        <f t="shared" si="11"/>
        <v>87.61</v>
      </c>
      <c r="DG6" s="21">
        <f t="shared" si="11"/>
        <v>87.94</v>
      </c>
      <c r="DH6" s="20" t="str">
        <f>IF(DH7="","",IF(DH7="-","【-】","【"&amp;SUBSTITUTE(TEXT(DH7,"#,##0.00"),"-","△")&amp;"】"))</f>
        <v>【80.39】</v>
      </c>
      <c r="DI6" s="21" t="str">
        <f>IF(DI7="",NA(),DI7)</f>
        <v>-</v>
      </c>
      <c r="DJ6" s="21">
        <f t="shared" ref="DJ6:DR6" si="12">IF(DJ7="",NA(),DJ7)</f>
        <v>46.86</v>
      </c>
      <c r="DK6" s="21">
        <f t="shared" si="12"/>
        <v>49.01</v>
      </c>
      <c r="DL6" s="21">
        <f t="shared" si="12"/>
        <v>51.13</v>
      </c>
      <c r="DM6" s="21">
        <f t="shared" si="12"/>
        <v>53.17</v>
      </c>
      <c r="DN6" s="21" t="str">
        <f t="shared" si="12"/>
        <v>-</v>
      </c>
      <c r="DO6" s="21">
        <f t="shared" si="12"/>
        <v>32.14</v>
      </c>
      <c r="DP6" s="21">
        <f t="shared" si="12"/>
        <v>29.9</v>
      </c>
      <c r="DQ6" s="21">
        <f t="shared" si="12"/>
        <v>32.58</v>
      </c>
      <c r="DR6" s="21">
        <f t="shared" si="12"/>
        <v>37.479999999999997</v>
      </c>
      <c r="DS6" s="20" t="str">
        <f>IF(DS7="","",IF(DS7="-","【-】","【"&amp;SUBSTITUTE(TEXT(DS7,"#,##0.00"),"-","△")&amp;"】"))</f>
        <v>【29.81】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1">
        <f t="shared" si="14"/>
        <v>0.01</v>
      </c>
      <c r="EM6" s="20">
        <f t="shared" si="14"/>
        <v>0</v>
      </c>
      <c r="EN6" s="21">
        <f t="shared" si="14"/>
        <v>0.02</v>
      </c>
      <c r="EO6" s="20" t="str">
        <f>IF(EO7="","",IF(EO7="-","【-】","【"&amp;SUBSTITUTE(TEXT(EO7,"#,##0.00"),"-","△")&amp;"】"))</f>
        <v>【0.01】</v>
      </c>
    </row>
    <row r="7" spans="1:148" s="22" customFormat="1" x14ac:dyDescent="0.15">
      <c r="A7" s="14"/>
      <c r="B7" s="23">
        <v>2022</v>
      </c>
      <c r="C7" s="23">
        <v>322032</v>
      </c>
      <c r="D7" s="23">
        <v>46</v>
      </c>
      <c r="E7" s="23">
        <v>17</v>
      </c>
      <c r="F7" s="23">
        <v>6</v>
      </c>
      <c r="G7" s="23">
        <v>0</v>
      </c>
      <c r="H7" s="23" t="s">
        <v>96</v>
      </c>
      <c r="I7" s="23" t="s">
        <v>97</v>
      </c>
      <c r="J7" s="23" t="s">
        <v>98</v>
      </c>
      <c r="K7" s="23" t="s">
        <v>99</v>
      </c>
      <c r="L7" s="23" t="s">
        <v>100</v>
      </c>
      <c r="M7" s="23" t="s">
        <v>101</v>
      </c>
      <c r="N7" s="24" t="s">
        <v>102</v>
      </c>
      <c r="O7" s="24">
        <v>52.08</v>
      </c>
      <c r="P7" s="24">
        <v>1.59</v>
      </c>
      <c r="Q7" s="24">
        <v>100</v>
      </c>
      <c r="R7" s="24">
        <v>3352</v>
      </c>
      <c r="S7" s="24">
        <v>173835</v>
      </c>
      <c r="T7" s="24">
        <v>624.32000000000005</v>
      </c>
      <c r="U7" s="24">
        <v>278.44</v>
      </c>
      <c r="V7" s="24">
        <v>2750</v>
      </c>
      <c r="W7" s="24">
        <v>0.87</v>
      </c>
      <c r="X7" s="24">
        <v>3160.92</v>
      </c>
      <c r="Y7" s="24" t="s">
        <v>102</v>
      </c>
      <c r="Z7" s="24">
        <v>94.5</v>
      </c>
      <c r="AA7" s="24">
        <v>95.13</v>
      </c>
      <c r="AB7" s="24">
        <v>96.01</v>
      </c>
      <c r="AC7" s="24">
        <v>94.97</v>
      </c>
      <c r="AD7" s="24" t="s">
        <v>102</v>
      </c>
      <c r="AE7" s="24">
        <v>100.27</v>
      </c>
      <c r="AF7" s="24">
        <v>95.71</v>
      </c>
      <c r="AG7" s="24">
        <v>96.59</v>
      </c>
      <c r="AH7" s="24">
        <v>96.86</v>
      </c>
      <c r="AI7" s="24">
        <v>101.46</v>
      </c>
      <c r="AJ7" s="24" t="s">
        <v>102</v>
      </c>
      <c r="AK7" s="24">
        <v>27.4</v>
      </c>
      <c r="AL7" s="24">
        <v>47.65</v>
      </c>
      <c r="AM7" s="24">
        <v>65.510000000000005</v>
      </c>
      <c r="AN7" s="24">
        <v>89.38</v>
      </c>
      <c r="AO7" s="24" t="s">
        <v>102</v>
      </c>
      <c r="AP7" s="24">
        <v>6.23</v>
      </c>
      <c r="AQ7" s="24">
        <v>11.66</v>
      </c>
      <c r="AR7" s="24">
        <v>18.57</v>
      </c>
      <c r="AS7" s="24">
        <v>17.78</v>
      </c>
      <c r="AT7" s="24">
        <v>104.91</v>
      </c>
      <c r="AU7" s="24" t="s">
        <v>102</v>
      </c>
      <c r="AV7" s="24">
        <v>1.6</v>
      </c>
      <c r="AW7" s="24">
        <v>1.66</v>
      </c>
      <c r="AX7" s="24">
        <v>2.04</v>
      </c>
      <c r="AY7" s="24">
        <v>2.15</v>
      </c>
      <c r="AZ7" s="24" t="s">
        <v>102</v>
      </c>
      <c r="BA7" s="24">
        <v>33.43</v>
      </c>
      <c r="BB7" s="24">
        <v>53.11</v>
      </c>
      <c r="BC7" s="24">
        <v>54.48</v>
      </c>
      <c r="BD7" s="24">
        <v>51.12</v>
      </c>
      <c r="BE7" s="24">
        <v>61.34</v>
      </c>
      <c r="BF7" s="24" t="s">
        <v>102</v>
      </c>
      <c r="BG7" s="24">
        <v>954.36</v>
      </c>
      <c r="BH7" s="24">
        <v>897.9</v>
      </c>
      <c r="BI7" s="24">
        <v>863.36</v>
      </c>
      <c r="BJ7" s="24">
        <v>832.85</v>
      </c>
      <c r="BK7" s="24" t="s">
        <v>102</v>
      </c>
      <c r="BL7" s="24">
        <v>641.42999999999995</v>
      </c>
      <c r="BM7" s="24">
        <v>807.81</v>
      </c>
      <c r="BN7" s="24">
        <v>733.23</v>
      </c>
      <c r="BO7" s="24">
        <v>607.88</v>
      </c>
      <c r="BP7" s="24">
        <v>1078.44</v>
      </c>
      <c r="BQ7" s="24" t="s">
        <v>102</v>
      </c>
      <c r="BR7" s="24">
        <v>73.989999999999995</v>
      </c>
      <c r="BS7" s="24">
        <v>81.81</v>
      </c>
      <c r="BT7" s="24">
        <v>80.31</v>
      </c>
      <c r="BU7" s="24">
        <v>71.78</v>
      </c>
      <c r="BV7" s="24" t="s">
        <v>102</v>
      </c>
      <c r="BW7" s="24">
        <v>56.93</v>
      </c>
      <c r="BX7" s="24">
        <v>49.44</v>
      </c>
      <c r="BY7" s="24">
        <v>54.39</v>
      </c>
      <c r="BZ7" s="24">
        <v>48.98</v>
      </c>
      <c r="CA7" s="24">
        <v>41.91</v>
      </c>
      <c r="CB7" s="24" t="s">
        <v>102</v>
      </c>
      <c r="CC7" s="24">
        <v>232.02</v>
      </c>
      <c r="CD7" s="24">
        <v>210.24</v>
      </c>
      <c r="CE7" s="24">
        <v>214.9</v>
      </c>
      <c r="CF7" s="24">
        <v>241.24</v>
      </c>
      <c r="CG7" s="24" t="s">
        <v>102</v>
      </c>
      <c r="CH7" s="24">
        <v>300.17</v>
      </c>
      <c r="CI7" s="24">
        <v>343.49</v>
      </c>
      <c r="CJ7" s="24">
        <v>318.06</v>
      </c>
      <c r="CK7" s="24">
        <v>362.51</v>
      </c>
      <c r="CL7" s="24">
        <v>420.17</v>
      </c>
      <c r="CM7" s="24" t="s">
        <v>102</v>
      </c>
      <c r="CN7" s="24">
        <v>35.85</v>
      </c>
      <c r="CO7" s="24">
        <v>36.08</v>
      </c>
      <c r="CP7" s="24">
        <v>35.19</v>
      </c>
      <c r="CQ7" s="24">
        <v>33.950000000000003</v>
      </c>
      <c r="CR7" s="24" t="s">
        <v>102</v>
      </c>
      <c r="CS7" s="24">
        <v>39.130000000000003</v>
      </c>
      <c r="CT7" s="24">
        <v>40.29</v>
      </c>
      <c r="CU7" s="24">
        <v>40.11</v>
      </c>
      <c r="CV7" s="24">
        <v>37.67</v>
      </c>
      <c r="CW7" s="24">
        <v>29.92</v>
      </c>
      <c r="CX7" s="24" t="s">
        <v>102</v>
      </c>
      <c r="CY7" s="24">
        <v>90.62</v>
      </c>
      <c r="CZ7" s="24">
        <v>91.09</v>
      </c>
      <c r="DA7" s="24">
        <v>91.08</v>
      </c>
      <c r="DB7" s="24">
        <v>91.24</v>
      </c>
      <c r="DC7" s="24" t="s">
        <v>102</v>
      </c>
      <c r="DD7" s="24">
        <v>86.33</v>
      </c>
      <c r="DE7" s="24">
        <v>87.49</v>
      </c>
      <c r="DF7" s="24">
        <v>87.61</v>
      </c>
      <c r="DG7" s="24">
        <v>87.94</v>
      </c>
      <c r="DH7" s="24">
        <v>80.39</v>
      </c>
      <c r="DI7" s="24" t="s">
        <v>102</v>
      </c>
      <c r="DJ7" s="24">
        <v>46.86</v>
      </c>
      <c r="DK7" s="24">
        <v>49.01</v>
      </c>
      <c r="DL7" s="24">
        <v>51.13</v>
      </c>
      <c r="DM7" s="24">
        <v>53.17</v>
      </c>
      <c r="DN7" s="24" t="s">
        <v>102</v>
      </c>
      <c r="DO7" s="24">
        <v>32.14</v>
      </c>
      <c r="DP7" s="24">
        <v>29.9</v>
      </c>
      <c r="DQ7" s="24">
        <v>32.58</v>
      </c>
      <c r="DR7" s="24">
        <v>37.479999999999997</v>
      </c>
      <c r="DS7" s="24">
        <v>29.81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2024-01-25T06:14:47Z</cp:lastPrinted>
  <dcterms:created xsi:type="dcterms:W3CDTF">2023-12-12T01:05:34Z</dcterms:created>
  <dcterms:modified xsi:type="dcterms:W3CDTF">2024-01-25T23:41:47Z</dcterms:modified>
  <cp:category/>
</cp:coreProperties>
</file>