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s-wvl3f5\30事務局＆健診\20病院総務課\10総務係\10-30各種調査物\R05\20240202 経営比較分析表の分析等について\出雲市病院【経営比較分析表】2022_322032_46_060\【経営比較分析表】2022_322032_46_060\"/>
    </mc:Choice>
  </mc:AlternateContent>
  <xr:revisionPtr revIDLastSave="0" documentId="13_ncr:1_{F98916FB-88A2-4F4F-B2A0-504C62A4B94A}" xr6:coauthVersionLast="45" xr6:coauthVersionMax="45" xr10:uidLastSave="{00000000-0000-0000-0000-000000000000}"/>
  <workbookProtection workbookAlgorithmName="SHA-512" workbookHashValue="Iuxc4RSy1oc/4EE0lHWiTVsry9KIYo6ka3cgxqiuXKLuixRHMEU97VYTeWnHlhtPTmoIhEnzeAK5+yRHpHCEdw==" workbookSaltValue="InuMBahvGIJPbz+ZbBt5kg=="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DG78" i="4"/>
  <c r="DD54" i="4"/>
  <c r="DD32" i="4"/>
  <c r="GR32" i="4"/>
  <c r="P78" i="4"/>
  <c r="P54" i="4"/>
  <c r="P32" i="4"/>
  <c r="KG78" i="4"/>
  <c r="KF54" i="4"/>
  <c r="KF32" i="4"/>
  <c r="LZ78" i="4"/>
  <c r="LY54" i="4"/>
  <c r="IM78" i="4"/>
  <c r="IK54" i="4"/>
  <c r="IK32" i="4"/>
  <c r="EW32" i="4"/>
  <c r="LY32" i="4"/>
  <c r="EZ78" i="4"/>
  <c r="EW54" i="4"/>
  <c r="BI78" i="4"/>
  <c r="BI54" i="4"/>
  <c r="BI32" i="4"/>
  <c r="AT78" i="4"/>
  <c r="AT54" i="4"/>
  <c r="LK78" i="4"/>
  <c r="LJ54" i="4"/>
  <c r="LJ32" i="4"/>
  <c r="AT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<sst xmlns="http://schemas.openxmlformats.org/spreadsheetml/2006/main" count="341" uniqueCount="188">
  <si>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</si>
  <si>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</si>
  <si>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</si>
  <si>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</si>
  <si>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</si>
  <si>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</si>
  <si>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</si>
  <si>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</si>
  <si>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</si>
  <si>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</si>
  <si>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</si>
  <si>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</si>
  <si>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</si>
  <si>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</si>
  <si>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</si>
  <si>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</si>
  <si>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</si>
  <si>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</si>
  <si>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</si>
  <si>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</si>
  <si>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</si>
  <si>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</si>
  <si>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</si>
  <si>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</si>
  <si>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</si>
  <si>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</si>
  <si>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</si>
  <si>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</si>
  <si>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</si>
  <si>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</si>
  <si>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</si>
  <si>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</si>
  <si>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</si>
  <si>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</si>
  <si>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</si>
  <si>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</si>
  <si>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</si>
  <si>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</si>
  <si>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</si>
  <si>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</si>
  <si>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</si>
  <si>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</si>
  <si>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</si>
  <si>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</si>
  <si>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</si>
  <si>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</si>
  <si>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</si>
  <si>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</si>
  <si>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</si>
  <si>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</si>
  <si>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</si>
  <si>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</si>
  <si>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</si>
  <si>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</si>
  <si>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</si>
  <si>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</si>
  <si>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</si>
  <si>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</si>
  <si>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</si>
  <si>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</si>
  <si>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</si>
  <si>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</si>
  <si>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</si>
  <si>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</si>
  <si>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</si>
  <si>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</si>
  <si>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</si>
  <si>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</si>
  <si>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</si>
  <si>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</si>
  <si>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</si>
  <si>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</si>
  <si>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</si>
  <si>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</si>
  <si>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</si>
  <si>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</si>
  <si>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</si>
  <si>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</si>
  <si>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</si>
  <si>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</si>
  <si>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</si>
  <si>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</si>
  <si>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</si>
  <si>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</si>
  <si>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</si>
  <si>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</si>
  <si>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</si>
  <si>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</si>
  <si>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</si>
  <si>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</si>
  <si>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</si>
  <si>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</si>
  <si>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</si>
  <si>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</si>
  <si>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</si>
  <si>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</si>
  <si>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</si>
  <si>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</si>
  <si>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</si>
  <si>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</si>
  <si>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</si>
  <si>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</si>
  <si>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</si>
  <si>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</si>
  <si>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</si>
  <si>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</si>
  <si>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</si>
  <si>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</si>
  <si>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</si>
  <si>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</si>
  <si>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</si>
  <si>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</si>
  <si>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</si>
  <si>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</si>
  <si>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</si>
  <si>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</si>
  <si>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</si>
  <si>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</si>
  <si>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</si>
  <si>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</si>
  <si>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</si>
  <si>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</si>
  <si>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</si>
  <si>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</si>
  <si>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</si>
  <si>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</si>
  <si>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</si>
  <si>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</si>
  <si>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</si>
  <si>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</si>
  <si>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</si>
  <si>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</si>
  <si>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</si>
  <si>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</si>
  <si>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</si>
  <si>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</si>
  <si>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</si>
  <si>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</si>
  <si>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</si>
  <si>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</si>
  <si>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</si>
  <si>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</si>
  <si>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</si>
  <si>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</si>
  <si>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</si>
  <si>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</si>
  <si>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</si>
  <si>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</si>
  <si>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</si>
  <si>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</si>
  <si>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</si>
  <si>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</si>
  <si>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</si>
  <si>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</si>
  <si>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</si>
  <si>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</si>
  <si>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</si>
  <si>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</si>
  <si>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</si>
  <si>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</si>
  <si>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</si>
  <si>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</si>
  <si>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</si>
  <si>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</si>
  <si>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</si>
  <si>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</si>
  <si>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</si>
  <si>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</si>
  <si>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</si>
  <si>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</si>
  <si>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</si>
  <si>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</si>
  <si>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</si>
  <si>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</si>
  <si>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</si>
  <si>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</si>
  <si>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</si>
  <si>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</si>
  <si>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</si>
  <si>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</si>
  <si>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</si>
  <si>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</si>
  <si>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</si>
  <si>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</si>
  <si>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は、令和3年度において、全国平均、類似病院平均を上回ったものの、償却の進んだ電子カルテシステムの更新等により、数値は改善された。しかしながら、平成22年度に改築整備した新館棟、平成7年度に整備した本館棟は、ともに老朽化が進行しており、今後は長寿命化に向けて、計画的な改修が必要となってくる。
②は、これまで類似病院平均を上回り、資産の老朽化が進んでいたが、令和3年度に高額医療機器であるＣＴ診断装置を更新したことなどから、類似病院平均並みの数値となった。
③は、類似病院平均は年々高まっている一方で、当院は当該平均値を下回り、ほぼ横ばいで推移しており、適正な設備投資状況にあると言える。
今後も、個々の保有資産の状況を勘案し、計画的な更新を行っていく。</t>
    <rPh sb="3" eb="5">
      <t>レイワ</t>
    </rPh>
    <rPh sb="6" eb="8">
      <t>ネンド</t>
    </rPh>
    <rPh sb="13" eb="15">
      <t>ゼンコク</t>
    </rPh>
    <rPh sb="15" eb="17">
      <t>ヘイキン</t>
    </rPh>
    <rPh sb="18" eb="20">
      <t>ルイジ</t>
    </rPh>
    <rPh sb="20" eb="22">
      <t>ビョウイン</t>
    </rPh>
    <rPh sb="22" eb="24">
      <t>ヘイキン</t>
    </rPh>
    <rPh sb="25" eb="27">
      <t>ウワマワ</t>
    </rPh>
    <rPh sb="33" eb="35">
      <t>ショウキャク</t>
    </rPh>
    <rPh sb="36" eb="37">
      <t>スス</t>
    </rPh>
    <rPh sb="39" eb="41">
      <t>デンシ</t>
    </rPh>
    <rPh sb="49" eb="51">
      <t>コウシン</t>
    </rPh>
    <rPh sb="51" eb="52">
      <t>トウ</t>
    </rPh>
    <rPh sb="56" eb="58">
      <t>スウチ</t>
    </rPh>
    <rPh sb="59" eb="61">
      <t>カイゼン</t>
    </rPh>
    <rPh sb="81" eb="83">
      <t>セイビ</t>
    </rPh>
    <rPh sb="161" eb="163">
      <t>ウワマワ</t>
    </rPh>
    <rPh sb="165" eb="167">
      <t>シサン</t>
    </rPh>
    <rPh sb="168" eb="171">
      <t>ロウキュウカ</t>
    </rPh>
    <rPh sb="172" eb="173">
      <t>スス</t>
    </rPh>
    <rPh sb="179" eb="181">
      <t>レイワ</t>
    </rPh>
    <rPh sb="182" eb="184">
      <t>ネンド</t>
    </rPh>
    <rPh sb="196" eb="198">
      <t>シンダン</t>
    </rPh>
    <rPh sb="198" eb="200">
      <t>ソウチ</t>
    </rPh>
    <rPh sb="201" eb="203">
      <t>コウシン</t>
    </rPh>
    <rPh sb="212" eb="214">
      <t>ルイジ</t>
    </rPh>
    <rPh sb="214" eb="216">
      <t>ビョウイン</t>
    </rPh>
    <rPh sb="216" eb="218">
      <t>ヘイキン</t>
    </rPh>
    <rPh sb="218" eb="219">
      <t>ナ</t>
    </rPh>
    <rPh sb="221" eb="223">
      <t>スウチ</t>
    </rPh>
    <rPh sb="239" eb="241">
      <t>ネンネン</t>
    </rPh>
    <rPh sb="241" eb="242">
      <t>タカ</t>
    </rPh>
    <rPh sb="247" eb="249">
      <t>イッポウ</t>
    </rPh>
    <rPh sb="251" eb="253">
      <t>トウイン</t>
    </rPh>
    <rPh sb="254" eb="256">
      <t>トウガイ</t>
    </rPh>
    <rPh sb="256" eb="259">
      <t>ヘイキンチ</t>
    </rPh>
    <rPh sb="260" eb="262">
      <t>シタマワ</t>
    </rPh>
    <rPh sb="266" eb="267">
      <t>ヨコ</t>
    </rPh>
    <rPh sb="270" eb="272">
      <t>スイイ</t>
    </rPh>
    <rPh sb="277" eb="279">
      <t>テキセイ</t>
    </rPh>
    <rPh sb="280" eb="282">
      <t>セツビ</t>
    </rPh>
    <rPh sb="282" eb="284">
      <t>トウシ</t>
    </rPh>
    <rPh sb="284" eb="286">
      <t>ジョウキョウ</t>
    </rPh>
    <rPh sb="290" eb="291">
      <t>イ</t>
    </rPh>
    <phoneticPr fontId="5"/>
  </si>
  <si>
    <t>　当院では、圏域内の機能分担により、３次救急医療機関への過度な患者の集中を防ぐため、出雲医療圏の東部地域を中心に１次、２次救急医療を担っている。
　入院では、当医療圏において不足する回復期病棟（地域包括ケア、回復期リハビリ）を整備し、在宅等への復帰支援を強化している。
　また、在宅医療の推進を運営方針に掲げ、地域包括ケアシステムの構築に向けた取組として、近年では訪問診療、訪問看護、訪問リハビリテーションの取組を強化し、令和４年４月には在宅療養支援病院となった。
　その他、へき地医療拠点病院として、市立診療所への医師派遣に加え、がん検診やドック等の充実による予防医療を推進している。</t>
    <rPh sb="1" eb="3">
      <t>トウイン</t>
    </rPh>
    <rPh sb="6" eb="7">
      <t>ケン</t>
    </rPh>
    <rPh sb="7" eb="9">
      <t>イキナイ</t>
    </rPh>
    <rPh sb="10" eb="12">
      <t>キノウ</t>
    </rPh>
    <rPh sb="12" eb="14">
      <t>ブンタン</t>
    </rPh>
    <rPh sb="19" eb="20">
      <t>ジ</t>
    </rPh>
    <rPh sb="20" eb="22">
      <t>キュウキュウ</t>
    </rPh>
    <rPh sb="22" eb="24">
      <t>イリョウ</t>
    </rPh>
    <rPh sb="24" eb="26">
      <t>キカン</t>
    </rPh>
    <rPh sb="28" eb="30">
      <t>カド</t>
    </rPh>
    <rPh sb="31" eb="33">
      <t>カンジャ</t>
    </rPh>
    <rPh sb="34" eb="36">
      <t>シュウチュウ</t>
    </rPh>
    <rPh sb="37" eb="38">
      <t>フセ</t>
    </rPh>
    <rPh sb="42" eb="44">
      <t>イズモ</t>
    </rPh>
    <rPh sb="44" eb="46">
      <t>イリョウ</t>
    </rPh>
    <rPh sb="46" eb="47">
      <t>ケン</t>
    </rPh>
    <rPh sb="48" eb="50">
      <t>トウブ</t>
    </rPh>
    <rPh sb="50" eb="52">
      <t>チイキ</t>
    </rPh>
    <rPh sb="53" eb="55">
      <t>チュウシン</t>
    </rPh>
    <rPh sb="57" eb="58">
      <t>ジ</t>
    </rPh>
    <rPh sb="60" eb="61">
      <t>ジ</t>
    </rPh>
    <rPh sb="61" eb="63">
      <t>キュウキュウ</t>
    </rPh>
    <rPh sb="63" eb="65">
      <t>イリョウ</t>
    </rPh>
    <rPh sb="66" eb="67">
      <t>ニナ</t>
    </rPh>
    <rPh sb="139" eb="141">
      <t>ザイタク</t>
    </rPh>
    <rPh sb="141" eb="143">
      <t>イリョウ</t>
    </rPh>
    <rPh sb="144" eb="146">
      <t>スイシン</t>
    </rPh>
    <rPh sb="147" eb="149">
      <t>ウンエイ</t>
    </rPh>
    <rPh sb="149" eb="151">
      <t>ホウシン</t>
    </rPh>
    <rPh sb="152" eb="153">
      <t>カカ</t>
    </rPh>
    <rPh sb="155" eb="157">
      <t>チイキ</t>
    </rPh>
    <rPh sb="157" eb="159">
      <t>ホウカツ</t>
    </rPh>
    <rPh sb="166" eb="168">
      <t>コウチク</t>
    </rPh>
    <rPh sb="169" eb="170">
      <t>ム</t>
    </rPh>
    <rPh sb="172" eb="174">
      <t>トリクミ</t>
    </rPh>
    <rPh sb="178" eb="180">
      <t>キンネン</t>
    </rPh>
    <rPh sb="182" eb="184">
      <t>ホウモン</t>
    </rPh>
    <rPh sb="184" eb="186">
      <t>シンリョウ</t>
    </rPh>
    <rPh sb="192" eb="194">
      <t>ホウモン</t>
    </rPh>
    <rPh sb="236" eb="237">
      <t>ホカ</t>
    </rPh>
    <rPh sb="263" eb="264">
      <t>クワ</t>
    </rPh>
    <phoneticPr fontId="5"/>
  </si>
  <si>
    <t>　新公立病院改革プランの方針に沿って、地域包括ケアシステムの構築に向けた役割を果たすとともに、経営指標として掲げている経常黒字化、単年度資金収支の黒字化による内部留保資金の安定的な確保に向けて経営健全化に取り組んでいる。
　近年、経常収支は黒字傾向にあるものの、新型コロナウイルス感染症関連の補助金や委託料収入など医業外収益によるところが大きく、前年度に引き続き同感染症の影響を受け悪化している医業収支の改善を図っていく必要がある。
　当院では、令和5年度末に策定する、「経営強化プラン」に基づき、リハビリテーション提供体制の強化、在宅医療の更なる推進及び健診センター拡張による、健診・ドックの拡充などの増収への取組により経営改善を図り、持続可能な地域医療提供体制の確保に向けて取り組んでいく。</t>
    <rPh sb="12" eb="14">
      <t>ホウシン</t>
    </rPh>
    <rPh sb="15" eb="16">
      <t>ソ</t>
    </rPh>
    <rPh sb="19" eb="21">
      <t>チイキ</t>
    </rPh>
    <rPh sb="21" eb="23">
      <t>ホウカツ</t>
    </rPh>
    <rPh sb="30" eb="32">
      <t>コウチク</t>
    </rPh>
    <rPh sb="33" eb="34">
      <t>ム</t>
    </rPh>
    <rPh sb="36" eb="38">
      <t>ヤクワリ</t>
    </rPh>
    <rPh sb="39" eb="40">
      <t>ハ</t>
    </rPh>
    <rPh sb="47" eb="49">
      <t>ケイエイ</t>
    </rPh>
    <rPh sb="49" eb="51">
      <t>シヒョウ</t>
    </rPh>
    <rPh sb="54" eb="55">
      <t>カカ</t>
    </rPh>
    <rPh sb="59" eb="61">
      <t>ケイジョウ</t>
    </rPh>
    <rPh sb="61" eb="64">
      <t>クロジカ</t>
    </rPh>
    <rPh sb="65" eb="68">
      <t>タンネンド</t>
    </rPh>
    <rPh sb="68" eb="70">
      <t>シキン</t>
    </rPh>
    <rPh sb="70" eb="72">
      <t>シュウシ</t>
    </rPh>
    <rPh sb="73" eb="76">
      <t>クロジカ</t>
    </rPh>
    <rPh sb="79" eb="81">
      <t>ナイブ</t>
    </rPh>
    <rPh sb="81" eb="83">
      <t>リュウホ</t>
    </rPh>
    <rPh sb="83" eb="85">
      <t>シキン</t>
    </rPh>
    <rPh sb="86" eb="89">
      <t>アンテイテキ</t>
    </rPh>
    <rPh sb="90" eb="92">
      <t>カクホ</t>
    </rPh>
    <rPh sb="93" eb="94">
      <t>ム</t>
    </rPh>
    <rPh sb="96" eb="98">
      <t>ケイエイ</t>
    </rPh>
    <rPh sb="98" eb="101">
      <t>ケンゼンカ</t>
    </rPh>
    <rPh sb="102" eb="103">
      <t>ト</t>
    </rPh>
    <rPh sb="104" eb="105">
      <t>ク</t>
    </rPh>
    <rPh sb="112" eb="114">
      <t>キンネン</t>
    </rPh>
    <rPh sb="120" eb="122">
      <t>クロジ</t>
    </rPh>
    <rPh sb="122" eb="124">
      <t>ケイコウ</t>
    </rPh>
    <rPh sb="131" eb="133">
      <t>シンガタ</t>
    </rPh>
    <rPh sb="140" eb="143">
      <t>カンセンショウ</t>
    </rPh>
    <rPh sb="143" eb="145">
      <t>カンレン</t>
    </rPh>
    <rPh sb="169" eb="170">
      <t>オオ</t>
    </rPh>
    <rPh sb="181" eb="182">
      <t>ドウ</t>
    </rPh>
    <rPh sb="189" eb="190">
      <t>ウ</t>
    </rPh>
    <rPh sb="191" eb="193">
      <t>アッカ</t>
    </rPh>
    <rPh sb="197" eb="199">
      <t>イギョウ</t>
    </rPh>
    <rPh sb="199" eb="201">
      <t>シュウシ</t>
    </rPh>
    <rPh sb="202" eb="204">
      <t>カイゼン</t>
    </rPh>
    <rPh sb="205" eb="206">
      <t>ハカ</t>
    </rPh>
    <rPh sb="210" eb="212">
      <t>ヒツヨウ</t>
    </rPh>
    <rPh sb="223" eb="225">
      <t>レイワ</t>
    </rPh>
    <rPh sb="226" eb="228">
      <t>ネンド</t>
    </rPh>
    <rPh sb="228" eb="229">
      <t>マツ</t>
    </rPh>
    <rPh sb="230" eb="232">
      <t>サクテイ</t>
    </rPh>
    <rPh sb="236" eb="238">
      <t>ケイエイ</t>
    </rPh>
    <rPh sb="238" eb="240">
      <t>キョウカ</t>
    </rPh>
    <rPh sb="245" eb="246">
      <t>モト</t>
    </rPh>
    <rPh sb="258" eb="260">
      <t>テイキョウ</t>
    </rPh>
    <rPh sb="260" eb="262">
      <t>タイセイ</t>
    </rPh>
    <rPh sb="266" eb="268">
      <t>ザイタク</t>
    </rPh>
    <rPh sb="268" eb="270">
      <t>イリョウ</t>
    </rPh>
    <rPh sb="271" eb="272">
      <t>サラ</t>
    </rPh>
    <rPh sb="274" eb="276">
      <t>スイシン</t>
    </rPh>
    <rPh sb="276" eb="277">
      <t>オヨ</t>
    </rPh>
    <rPh sb="278" eb="280">
      <t>ケンシン</t>
    </rPh>
    <rPh sb="284" eb="286">
      <t>カクチョウ</t>
    </rPh>
    <rPh sb="290" eb="292">
      <t>ケンシン</t>
    </rPh>
    <rPh sb="297" eb="299">
      <t>カクジュウ</t>
    </rPh>
    <rPh sb="302" eb="304">
      <t>ゾウシュウ</t>
    </rPh>
    <rPh sb="306" eb="308">
      <t>トリクミ</t>
    </rPh>
    <rPh sb="311" eb="313">
      <t>ケイエイ</t>
    </rPh>
    <rPh sb="313" eb="315">
      <t>カイゼン</t>
    </rPh>
    <rPh sb="316" eb="317">
      <t>ハカ</t>
    </rPh>
    <phoneticPr fontId="5"/>
  </si>
  <si>
    <r>
      <rPr>
        <sz val="9"/>
        <rFont val="ＭＳ ゴシック"/>
        <family val="3"/>
        <charset val="128"/>
      </rPr>
      <t>①、②について、新型コロナウイルス感染症の影響により、医業収益は減少したが、同感染症に関連した補助金等の医業外収益が増加したことにより、給与費増などの費用増加はあったものの、①は増加し、②、③は減少した。</t>
    </r>
    <r>
      <rPr>
        <sz val="9"/>
        <color theme="1"/>
        <rFont val="ＭＳ ゴシック"/>
        <family val="3"/>
        <charset val="128"/>
      </rPr>
      <t xml:space="preserve">
④は、類似病院平均を上回っているものの、令和４年度においては70％を下回った。この要因としては、新型コロナウイルス感染症患者受入病床確保による入院患者数の大幅減などによるものである。
⑤は微減しており、類似病院平均も下回っている一方で、⑥は類似病院平均は下回ったものの、前年から数値が改善した状況である。入院、外来ともにさらなる収益率の向上が課題となっている。
⑦の増加要因は、医師等の増員、新型コロナウイルス感染症関連の手当の増により、職員給与費が増加した一方で、医業収益が減少したことによるものである。
⑧は、全国規模の共同購入を実施し材料費の削減に努めている。
⑨は平成28年度に、資本剰余金との処分議決により解消した。</t>
    </r>
    <rPh sb="8" eb="10">
      <t>シンガタ</t>
    </rPh>
    <rPh sb="17" eb="20">
      <t>カンセンショウ</t>
    </rPh>
    <rPh sb="21" eb="23">
      <t>エイキョウ</t>
    </rPh>
    <rPh sb="89" eb="91">
      <t>ゾウカ</t>
    </rPh>
    <rPh sb="151" eb="153">
      <t>シンガタ</t>
    </rPh>
    <rPh sb="160" eb="163">
      <t>カンセンショウ</t>
    </rPh>
    <rPh sb="163" eb="165">
      <t>カンジャ</t>
    </rPh>
    <rPh sb="165" eb="167">
      <t>ウケイレ</t>
    </rPh>
    <rPh sb="167" eb="169">
      <t>ビョウショウ</t>
    </rPh>
    <rPh sb="169" eb="171">
      <t>カクホ</t>
    </rPh>
    <rPh sb="174" eb="176">
      <t>ニュウイン</t>
    </rPh>
    <rPh sb="176" eb="178">
      <t>カンジャ</t>
    </rPh>
    <rPh sb="178" eb="179">
      <t>スウ</t>
    </rPh>
    <rPh sb="180" eb="182">
      <t>オオハバ</t>
    </rPh>
    <rPh sb="182" eb="183">
      <t>ゲン</t>
    </rPh>
    <rPh sb="211" eb="213">
      <t>ジョウキョウ</t>
    </rPh>
    <rPh sb="217" eb="219">
      <t>イッポウ</t>
    </rPh>
    <rPh sb="223" eb="225">
      <t>ルイジ</t>
    </rPh>
    <rPh sb="225" eb="227">
      <t>ビョウイン</t>
    </rPh>
    <rPh sb="227" eb="229">
      <t>ヘイキン</t>
    </rPh>
    <rPh sb="230" eb="232">
      <t>シタマワ</t>
    </rPh>
    <rPh sb="280" eb="282">
      <t>ゾウカ</t>
    </rPh>
    <rPh sb="282" eb="284">
      <t>ヨウイン</t>
    </rPh>
    <rPh sb="286" eb="288">
      <t>イシ</t>
    </rPh>
    <rPh sb="289" eb="291">
      <t>ゾウイン</t>
    </rPh>
    <rPh sb="292" eb="294">
      <t>イシ</t>
    </rPh>
    <rPh sb="294" eb="295">
      <t>トウ</t>
    </rPh>
    <rPh sb="295" eb="296">
      <t>リョウ</t>
    </rPh>
    <rPh sb="297" eb="299">
      <t>ゾウカ</t>
    </rPh>
    <rPh sb="299" eb="301">
      <t>シンガタ</t>
    </rPh>
    <rPh sb="308" eb="311">
      <t>カンセンショウ</t>
    </rPh>
    <rPh sb="311" eb="313">
      <t>カンレン</t>
    </rPh>
    <rPh sb="314" eb="316">
      <t>テアテ</t>
    </rPh>
    <rPh sb="317" eb="318">
      <t>ゾウ</t>
    </rPh>
    <rPh sb="322" eb="324">
      <t>ゾウカ</t>
    </rPh>
    <rPh sb="326" eb="328">
      <t>イッポウ</t>
    </rPh>
    <rPh sb="330" eb="332">
      <t>イギョウ</t>
    </rPh>
    <rPh sb="332" eb="334">
      <t>シュウエキ</t>
    </rPh>
    <rPh sb="335" eb="337">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</si>
</sst>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c:v>
                </c:pt>
                <c:pt idx="1">
                  <c:v>79.7</c:v>
                </c:pt>
                <c:pt idx="2">
                  <c:v>77.8</c:v>
                </c:pt>
                <c:pt idx="3">
                  <c:v>73.2</c:v>
                </c:pt>
                <c:pt idx="4">
                  <c:v>66.3</c:v>
                </c:pt>
              </c:numCache>
            </c:numRef>
          </c:val>
          <c:extLst>
            <c:ext xmlns:c16="http://schemas.microsoft.com/office/drawing/2014/chart" uri="{C3380CC4-5D6E-409C-BE32-E72D297353CC}">
              <c16:uniqueId val="{00000000-7EF6-4EB7-A8A5-918D98EFF8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EF6-4EB7-A8A5-918D98EFF8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8520</c:v>
                </c:pt>
                <c:pt idx="1">
                  <c:v>8591</c:v>
                </c:pt>
                <c:pt idx="2">
                  <c:v>8352</c:v>
                </c:pt>
                <c:pt idx="3">
                  <c:v>8039</c:v>
                </c:pt>
                <c:pt idx="4">
                  <c:v>8945</c:v>
                </c:pt>
              </c:numCache>
            </c:numRef>
          </c:val>
          <c:extLst>
            <c:ext xmlns:c16="http://schemas.microsoft.com/office/drawing/2014/chart" uri="{C3380CC4-5D6E-409C-BE32-E72D297353CC}">
              <c16:uniqueId val="{00000000-1274-4DA1-A494-C50468DF3F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1274-4DA1-A494-C50468DF3F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29506</c:v>
                </c:pt>
                <c:pt idx="1">
                  <c:v>29532</c:v>
                </c:pt>
                <c:pt idx="2">
                  <c:v>30096</c:v>
                </c:pt>
                <c:pt idx="3">
                  <c:v>29434</c:v>
                </c:pt>
                <c:pt idx="4">
                  <c:v>28581</c:v>
                </c:pt>
              </c:numCache>
            </c:numRef>
          </c:val>
          <c:extLst>
            <c:ext xmlns:c16="http://schemas.microsoft.com/office/drawing/2014/chart" uri="{C3380CC4-5D6E-409C-BE32-E72D297353CC}">
              <c16:uniqueId val="{00000000-FB44-4584-B021-A6E590C601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B44-4584-B021-A6E590C601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52-42F8-98FC-C964195369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C52-42F8-98FC-C964195369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83.6</c:v>
                </c:pt>
                <c:pt idx="1">
                  <c:v>82.4</c:v>
                </c:pt>
                <c:pt idx="2">
                  <c:v>79.099999999999994</c:v>
                </c:pt>
                <c:pt idx="3">
                  <c:v>75</c:v>
                </c:pt>
                <c:pt idx="4">
                  <c:v>69.7</c:v>
                </c:pt>
              </c:numCache>
            </c:numRef>
          </c:val>
          <c:extLst>
            <c:ext xmlns:c16="http://schemas.microsoft.com/office/drawing/2014/chart" uri="{C3380CC4-5D6E-409C-BE32-E72D297353CC}">
              <c16:uniqueId val="{00000000-EE2E-4EE8-AD28-20E5BDC001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E2E-4EE8-AD28-20E5BDC001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86.6</c:v>
                </c:pt>
                <c:pt idx="1">
                  <c:v>85.4</c:v>
                </c:pt>
                <c:pt idx="2">
                  <c:v>82.1</c:v>
                </c:pt>
                <c:pt idx="3">
                  <c:v>78.3</c:v>
                </c:pt>
                <c:pt idx="4">
                  <c:v>72.900000000000006</c:v>
                </c:pt>
              </c:numCache>
            </c:numRef>
          </c:val>
          <c:extLst>
            <c:ext xmlns:c16="http://schemas.microsoft.com/office/drawing/2014/chart" uri="{C3380CC4-5D6E-409C-BE32-E72D297353CC}">
              <c16:uniqueId val="{00000000-2FE5-4494-A1E7-0F989B3532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FE5-4494-A1E7-0F989B3532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97.3</c:v>
                </c:pt>
                <c:pt idx="1">
                  <c:v>95.8</c:v>
                </c:pt>
                <c:pt idx="2">
                  <c:v>103.4</c:v>
                </c:pt>
                <c:pt idx="3">
                  <c:v>108</c:v>
                </c:pt>
                <c:pt idx="4">
                  <c:v>115.5</c:v>
                </c:pt>
              </c:numCache>
            </c:numRef>
          </c:val>
          <c:extLst>
            <c:ext xmlns:c16="http://schemas.microsoft.com/office/drawing/2014/chart" uri="{C3380CC4-5D6E-409C-BE32-E72D297353CC}">
              <c16:uniqueId val="{00000000-25A5-4DE4-8D40-3C2662131A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5A5-4DE4-8D40-3C2662131A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51.1</c:v>
                </c:pt>
                <c:pt idx="1">
                  <c:v>53.5</c:v>
                </c:pt>
                <c:pt idx="2">
                  <c:v>56.2</c:v>
                </c:pt>
                <c:pt idx="3">
                  <c:v>58.3</c:v>
                </c:pt>
                <c:pt idx="4">
                  <c:v>57.2</c:v>
                </c:pt>
              </c:numCache>
            </c:numRef>
          </c:val>
          <c:extLst>
            <c:ext xmlns:c16="http://schemas.microsoft.com/office/drawing/2014/chart" uri="{C3380CC4-5D6E-409C-BE32-E72D297353CC}">
              <c16:uniqueId val="{00000000-3061-47F0-ADE1-890BBE7E4FB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061-47F0-ADE1-890BBE7E4FB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76.2</c:v>
                </c:pt>
                <c:pt idx="2">
                  <c:v>78.3</c:v>
                </c:pt>
                <c:pt idx="3">
                  <c:v>74.2</c:v>
                </c:pt>
                <c:pt idx="4">
                  <c:v>74</c:v>
                </c:pt>
              </c:numCache>
            </c:numRef>
          </c:val>
          <c:extLst>
            <c:ext xmlns:c16="http://schemas.microsoft.com/office/drawing/2014/chart" uri="{C3380CC4-5D6E-409C-BE32-E72D297353CC}">
              <c16:uniqueId val="{00000000-4D19-47FD-9025-5D0D41FD8A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D19-47FD-9025-5D0D41FD8A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40949804</c:v>
                </c:pt>
                <c:pt idx="1">
                  <c:v>40960573</c:v>
                </c:pt>
                <c:pt idx="2">
                  <c:v>41069568</c:v>
                </c:pt>
                <c:pt idx="3">
                  <c:v>41691246</c:v>
                </c:pt>
                <c:pt idx="4">
                  <c:v>41298779</c:v>
                </c:pt>
              </c:numCache>
            </c:numRef>
          </c:val>
          <c:extLst>
            <c:ext xmlns:c16="http://schemas.microsoft.com/office/drawing/2014/chart" uri="{C3380CC4-5D6E-409C-BE32-E72D297353CC}">
              <c16:uniqueId val="{00000000-FFED-4F49-AC0C-F590AD0A42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FFED-4F49-AC0C-F590AD0A42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13.3</c:v>
                </c:pt>
                <c:pt idx="1">
                  <c:v>13.3</c:v>
                </c:pt>
                <c:pt idx="2">
                  <c:v>12.5</c:v>
                </c:pt>
                <c:pt idx="3">
                  <c:v>12.9</c:v>
                </c:pt>
                <c:pt idx="4">
                  <c:v>14</c:v>
                </c:pt>
              </c:numCache>
            </c:numRef>
          </c:val>
          <c:extLst>
            <c:ext xmlns:c16="http://schemas.microsoft.com/office/drawing/2014/chart" uri="{C3380CC4-5D6E-409C-BE32-E72D297353CC}">
              <c16:uniqueId val="{00000000-4221-4DA3-A876-49E11AFBD9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221-4DA3-A876-49E11AFBD9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54.2</c:v>
                </c:pt>
                <c:pt idx="1">
                  <c:v>56.6</c:v>
                </c:pt>
                <c:pt idx="2">
                  <c:v>72</c:v>
                </c:pt>
                <c:pt idx="3">
                  <c:v>74.599999999999994</c:v>
                </c:pt>
                <c:pt idx="4">
                  <c:v>80.8</c:v>
                </c:pt>
              </c:numCache>
            </c:numRef>
          </c:val>
          <c:extLst>
            <c:ext xmlns:c16="http://schemas.microsoft.com/office/drawing/2014/chart" uri="{C3380CC4-5D6E-409C-BE32-E72D297353CC}">
              <c16:uniqueId val="{00000000-0333-414D-9985-CB28ACCDD6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333-414D-9985-CB28ACCDD6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島根県出雲市　出雲市立総合医療センター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52</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199</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173835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15035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143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48</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191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97.3</v>
      </c>
      <c r="Q33" s="70"/>
      <c r="R33" s="70"/>
      <c r="S33" s="70"/>
      <c r="T33" s="70"/>
      <c r="U33" s="70"/>
      <c r="V33" s="70"/>
      <c r="W33" s="70"/>
      <c r="X33" s="70"/>
      <c r="Y33" s="70"/>
      <c r="Z33" s="70"/>
      <c r="AA33" s="70"/>
      <c r="AB33" s="70"/>
      <c r="AC33" s="70"/>
      <c r="AD33" s="71"/>
      <c r="AE33" s="69">
        <f>データ!AJ7</f>
        <v>95.8</v>
      </c>
      <c r="AF33" s="70"/>
      <c r="AG33" s="70"/>
      <c r="AH33" s="70"/>
      <c r="AI33" s="70"/>
      <c r="AJ33" s="70"/>
      <c r="AK33" s="70"/>
      <c r="AL33" s="70"/>
      <c r="AM33" s="70"/>
      <c r="AN33" s="70"/>
      <c r="AO33" s="70"/>
      <c r="AP33" s="70"/>
      <c r="AQ33" s="70"/>
      <c r="AR33" s="70"/>
      <c r="AS33" s="71"/>
      <c r="AT33" s="69">
        <f>データ!AK7</f>
        <v>103.4</v>
      </c>
      <c r="AU33" s="70"/>
      <c r="AV33" s="70"/>
      <c r="AW33" s="70"/>
      <c r="AX33" s="70"/>
      <c r="AY33" s="70"/>
      <c r="AZ33" s="70"/>
      <c r="BA33" s="70"/>
      <c r="BB33" s="70"/>
      <c r="BC33" s="70"/>
      <c r="BD33" s="70"/>
      <c r="BE33" s="70"/>
      <c r="BF33" s="70"/>
      <c r="BG33" s="70"/>
      <c r="BH33" s="71"/>
      <c r="BI33" s="69">
        <f>データ!AL7</f>
        <v>108</v>
      </c>
      <c r="BJ33" s="70"/>
      <c r="BK33" s="70"/>
      <c r="BL33" s="70"/>
      <c r="BM33" s="70"/>
      <c r="BN33" s="70"/>
      <c r="BO33" s="70"/>
      <c r="BP33" s="70"/>
      <c r="BQ33" s="70"/>
      <c r="BR33" s="70"/>
      <c r="BS33" s="70"/>
      <c r="BT33" s="70"/>
      <c r="BU33" s="70"/>
      <c r="BV33" s="70"/>
      <c r="BW33" s="71"/>
      <c r="BX33" s="69">
        <f>データ!AM7</f>
        <v>115.5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86.6</v>
      </c>
      <c r="DE33" s="70"/>
      <c r="DF33" s="70"/>
      <c r="DG33" s="70"/>
      <c r="DH33" s="70"/>
      <c r="DI33" s="70"/>
      <c r="DJ33" s="70"/>
      <c r="DK33" s="70"/>
      <c r="DL33" s="70"/>
      <c r="DM33" s="70"/>
      <c r="DN33" s="70"/>
      <c r="DO33" s="70"/>
      <c r="DP33" s="70"/>
      <c r="DQ33" s="70"/>
      <c r="DR33" s="71"/>
      <c r="DS33" s="69">
        <f>データ!AU7</f>
        <v>85.4</v>
      </c>
      <c r="DT33" s="70"/>
      <c r="DU33" s="70"/>
      <c r="DV33" s="70"/>
      <c r="DW33" s="70"/>
      <c r="DX33" s="70"/>
      <c r="DY33" s="70"/>
      <c r="DZ33" s="70"/>
      <c r="EA33" s="70"/>
      <c r="EB33" s="70"/>
      <c r="EC33" s="70"/>
      <c r="ED33" s="70"/>
      <c r="EE33" s="70"/>
      <c r="EF33" s="70"/>
      <c r="EG33" s="71"/>
      <c r="EH33" s="69">
        <f>データ!AV7</f>
        <v>82.1</v>
      </c>
      <c r="EI33" s="70"/>
      <c r="EJ33" s="70"/>
      <c r="EK33" s="70"/>
      <c r="EL33" s="70"/>
      <c r="EM33" s="70"/>
      <c r="EN33" s="70"/>
      <c r="EO33" s="70"/>
      <c r="EP33" s="70"/>
      <c r="EQ33" s="70"/>
      <c r="ER33" s="70"/>
      <c r="ES33" s="70"/>
      <c r="ET33" s="70"/>
      <c r="EU33" s="70"/>
      <c r="EV33" s="71"/>
      <c r="EW33" s="69">
        <f>データ!AW7</f>
        <v>78.3</v>
      </c>
      <c r="EX33" s="70"/>
      <c r="EY33" s="70"/>
      <c r="EZ33" s="70"/>
      <c r="FA33" s="70"/>
      <c r="FB33" s="70"/>
      <c r="FC33" s="70"/>
      <c r="FD33" s="70"/>
      <c r="FE33" s="70"/>
      <c r="FF33" s="70"/>
      <c r="FG33" s="70"/>
      <c r="FH33" s="70"/>
      <c r="FI33" s="70"/>
      <c r="FJ33" s="70"/>
      <c r="FK33" s="71"/>
      <c r="FL33" s="69">
        <f>データ!AX7</f>
        <v>72.900000000000006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83.6</v>
      </c>
      <c r="GS33" s="70"/>
      <c r="GT33" s="70"/>
      <c r="GU33" s="70"/>
      <c r="GV33" s="70"/>
      <c r="GW33" s="70"/>
      <c r="GX33" s="70"/>
      <c r="GY33" s="70"/>
      <c r="GZ33" s="70"/>
      <c r="HA33" s="70"/>
      <c r="HB33" s="70"/>
      <c r="HC33" s="70"/>
      <c r="HD33" s="70"/>
      <c r="HE33" s="70"/>
      <c r="HF33" s="71"/>
      <c r="HG33" s="69">
        <f>データ!BF7</f>
        <v>82.4</v>
      </c>
      <c r="HH33" s="70"/>
      <c r="HI33" s="70"/>
      <c r="HJ33" s="70"/>
      <c r="HK33" s="70"/>
      <c r="HL33" s="70"/>
      <c r="HM33" s="70"/>
      <c r="HN33" s="70"/>
      <c r="HO33" s="70"/>
      <c r="HP33" s="70"/>
      <c r="HQ33" s="70"/>
      <c r="HR33" s="70"/>
      <c r="HS33" s="70"/>
      <c r="HT33" s="70"/>
      <c r="HU33" s="71"/>
      <c r="HV33" s="69">
        <f>データ!BG7</f>
        <v>79.099999999999994</v>
      </c>
      <c r="HW33" s="70"/>
      <c r="HX33" s="70"/>
      <c r="HY33" s="70"/>
      <c r="HZ33" s="70"/>
      <c r="IA33" s="70"/>
      <c r="IB33" s="70"/>
      <c r="IC33" s="70"/>
      <c r="ID33" s="70"/>
      <c r="IE33" s="70"/>
      <c r="IF33" s="70"/>
      <c r="IG33" s="70"/>
      <c r="IH33" s="70"/>
      <c r="II33" s="70"/>
      <c r="IJ33" s="71"/>
      <c r="IK33" s="69">
        <f>データ!BH7</f>
        <v>75</v>
      </c>
      <c r="IL33" s="70"/>
      <c r="IM33" s="70"/>
      <c r="IN33" s="70"/>
      <c r="IO33" s="70"/>
      <c r="IP33" s="70"/>
      <c r="IQ33" s="70"/>
      <c r="IR33" s="70"/>
      <c r="IS33" s="70"/>
      <c r="IT33" s="70"/>
      <c r="IU33" s="70"/>
      <c r="IV33" s="70"/>
      <c r="IW33" s="70"/>
      <c r="IX33" s="70"/>
      <c r="IY33" s="71"/>
      <c r="IZ33" s="69">
        <f>データ!BI7</f>
        <v>69.7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v>
      </c>
      <c r="KG33" s="70"/>
      <c r="KH33" s="70"/>
      <c r="KI33" s="70"/>
      <c r="KJ33" s="70"/>
      <c r="KK33" s="70"/>
      <c r="KL33" s="70"/>
      <c r="KM33" s="70"/>
      <c r="KN33" s="70"/>
      <c r="KO33" s="70"/>
      <c r="KP33" s="70"/>
      <c r="KQ33" s="70"/>
      <c r="KR33" s="70"/>
      <c r="KS33" s="70"/>
      <c r="KT33" s="71"/>
      <c r="KU33" s="69">
        <f>データ!BQ7</f>
        <v>79.7</v>
      </c>
      <c r="KV33" s="70"/>
      <c r="KW33" s="70"/>
      <c r="KX33" s="70"/>
      <c r="KY33" s="70"/>
      <c r="KZ33" s="70"/>
      <c r="LA33" s="70"/>
      <c r="LB33" s="70"/>
      <c r="LC33" s="70"/>
      <c r="LD33" s="70"/>
      <c r="LE33" s="70"/>
      <c r="LF33" s="70"/>
      <c r="LG33" s="70"/>
      <c r="LH33" s="70"/>
      <c r="LI33" s="71"/>
      <c r="LJ33" s="69">
        <f>データ!BR7</f>
        <v>77.8</v>
      </c>
      <c r="LK33" s="70"/>
      <c r="LL33" s="70"/>
      <c r="LM33" s="70"/>
      <c r="LN33" s="70"/>
      <c r="LO33" s="70"/>
      <c r="LP33" s="70"/>
      <c r="LQ33" s="70"/>
      <c r="LR33" s="70"/>
      <c r="LS33" s="70"/>
      <c r="LT33" s="70"/>
      <c r="LU33" s="70"/>
      <c r="LV33" s="70"/>
      <c r="LW33" s="70"/>
      <c r="LX33" s="71"/>
      <c r="LY33" s="69">
        <f>データ!BS7</f>
        <v>73.2</v>
      </c>
      <c r="LZ33" s="70"/>
      <c r="MA33" s="70"/>
      <c r="MB33" s="70"/>
      <c r="MC33" s="70"/>
      <c r="MD33" s="70"/>
      <c r="ME33" s="70"/>
      <c r="MF33" s="70"/>
      <c r="MG33" s="70"/>
      <c r="MH33" s="70"/>
      <c r="MI33" s="70"/>
      <c r="MJ33" s="70"/>
      <c r="MK33" s="70"/>
      <c r="ML33" s="70"/>
      <c r="MM33" s="71"/>
      <c r="MN33" s="69">
        <f>データ!BT7</f>
        <v>66.3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29506</v>
      </c>
      <c r="Q55" s="67"/>
      <c r="R55" s="67"/>
      <c r="S55" s="67"/>
      <c r="T55" s="67"/>
      <c r="U55" s="67"/>
      <c r="V55" s="67"/>
      <c r="W55" s="67"/>
      <c r="X55" s="67"/>
      <c r="Y55" s="67"/>
      <c r="Z55" s="67"/>
      <c r="AA55" s="67"/>
      <c r="AB55" s="67"/>
      <c r="AC55" s="67"/>
      <c r="AD55" s="68"/>
      <c r="AE55" s="66">
        <f>データ!CB7</f>
        <v>29532</v>
      </c>
      <c r="AF55" s="67"/>
      <c r="AG55" s="67"/>
      <c r="AH55" s="67"/>
      <c r="AI55" s="67"/>
      <c r="AJ55" s="67"/>
      <c r="AK55" s="67"/>
      <c r="AL55" s="67"/>
      <c r="AM55" s="67"/>
      <c r="AN55" s="67"/>
      <c r="AO55" s="67"/>
      <c r="AP55" s="67"/>
      <c r="AQ55" s="67"/>
      <c r="AR55" s="67"/>
      <c r="AS55" s="68"/>
      <c r="AT55" s="66">
        <f>データ!CC7</f>
        <v>30096</v>
      </c>
      <c r="AU55" s="67"/>
      <c r="AV55" s="67"/>
      <c r="AW55" s="67"/>
      <c r="AX55" s="67"/>
      <c r="AY55" s="67"/>
      <c r="AZ55" s="67"/>
      <c r="BA55" s="67"/>
      <c r="BB55" s="67"/>
      <c r="BC55" s="67"/>
      <c r="BD55" s="67"/>
      <c r="BE55" s="67"/>
      <c r="BF55" s="67"/>
      <c r="BG55" s="67"/>
      <c r="BH55" s="68"/>
      <c r="BI55" s="66">
        <f>データ!CD7</f>
        <v>29434</v>
      </c>
      <c r="BJ55" s="67"/>
      <c r="BK55" s="67"/>
      <c r="BL55" s="67"/>
      <c r="BM55" s="67"/>
      <c r="BN55" s="67"/>
      <c r="BO55" s="67"/>
      <c r="BP55" s="67"/>
      <c r="BQ55" s="67"/>
      <c r="BR55" s="67"/>
      <c r="BS55" s="67"/>
      <c r="BT55" s="67"/>
      <c r="BU55" s="67"/>
      <c r="BV55" s="67"/>
      <c r="BW55" s="68"/>
      <c r="BX55" s="66">
        <f>データ!CE7</f>
        <v>28581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8520</v>
      </c>
      <c r="DE55" s="67"/>
      <c r="DF55" s="67"/>
      <c r="DG55" s="67"/>
      <c r="DH55" s="67"/>
      <c r="DI55" s="67"/>
      <c r="DJ55" s="67"/>
      <c r="DK55" s="67"/>
      <c r="DL55" s="67"/>
      <c r="DM55" s="67"/>
      <c r="DN55" s="67"/>
      <c r="DO55" s="67"/>
      <c r="DP55" s="67"/>
      <c r="DQ55" s="67"/>
      <c r="DR55" s="68"/>
      <c r="DS55" s="66">
        <f>データ!CM7</f>
        <v>8591</v>
      </c>
      <c r="DT55" s="67"/>
      <c r="DU55" s="67"/>
      <c r="DV55" s="67"/>
      <c r="DW55" s="67"/>
      <c r="DX55" s="67"/>
      <c r="DY55" s="67"/>
      <c r="DZ55" s="67"/>
      <c r="EA55" s="67"/>
      <c r="EB55" s="67"/>
      <c r="EC55" s="67"/>
      <c r="ED55" s="67"/>
      <c r="EE55" s="67"/>
      <c r="EF55" s="67"/>
      <c r="EG55" s="68"/>
      <c r="EH55" s="66">
        <f>データ!CN7</f>
        <v>8352</v>
      </c>
      <c r="EI55" s="67"/>
      <c r="EJ55" s="67"/>
      <c r="EK55" s="67"/>
      <c r="EL55" s="67"/>
      <c r="EM55" s="67"/>
      <c r="EN55" s="67"/>
      <c r="EO55" s="67"/>
      <c r="EP55" s="67"/>
      <c r="EQ55" s="67"/>
      <c r="ER55" s="67"/>
      <c r="ES55" s="67"/>
      <c r="ET55" s="67"/>
      <c r="EU55" s="67"/>
      <c r="EV55" s="68"/>
      <c r="EW55" s="66">
        <f>データ!CO7</f>
        <v>8039</v>
      </c>
      <c r="EX55" s="67"/>
      <c r="EY55" s="67"/>
      <c r="EZ55" s="67"/>
      <c r="FA55" s="67"/>
      <c r="FB55" s="67"/>
      <c r="FC55" s="67"/>
      <c r="FD55" s="67"/>
      <c r="FE55" s="67"/>
      <c r="FF55" s="67"/>
      <c r="FG55" s="67"/>
      <c r="FH55" s="67"/>
      <c r="FI55" s="67"/>
      <c r="FJ55" s="67"/>
      <c r="FK55" s="68"/>
      <c r="FL55" s="66">
        <f>データ!CP7</f>
        <v>8945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54.2</v>
      </c>
      <c r="GS55" s="70"/>
      <c r="GT55" s="70"/>
      <c r="GU55" s="70"/>
      <c r="GV55" s="70"/>
      <c r="GW55" s="70"/>
      <c r="GX55" s="70"/>
      <c r="GY55" s="70"/>
      <c r="GZ55" s="70"/>
      <c r="HA55" s="70"/>
      <c r="HB55" s="70"/>
      <c r="HC55" s="70"/>
      <c r="HD55" s="70"/>
      <c r="HE55" s="70"/>
      <c r="HF55" s="71"/>
      <c r="HG55" s="69">
        <f>データ!CX7</f>
        <v>56.6</v>
      </c>
      <c r="HH55" s="70"/>
      <c r="HI55" s="70"/>
      <c r="HJ55" s="70"/>
      <c r="HK55" s="70"/>
      <c r="HL55" s="70"/>
      <c r="HM55" s="70"/>
      <c r="HN55" s="70"/>
      <c r="HO55" s="70"/>
      <c r="HP55" s="70"/>
      <c r="HQ55" s="70"/>
      <c r="HR55" s="70"/>
      <c r="HS55" s="70"/>
      <c r="HT55" s="70"/>
      <c r="HU55" s="71"/>
      <c r="HV55" s="69">
        <f>データ!CY7</f>
        <v>72</v>
      </c>
      <c r="HW55" s="70"/>
      <c r="HX55" s="70"/>
      <c r="HY55" s="70"/>
      <c r="HZ55" s="70"/>
      <c r="IA55" s="70"/>
      <c r="IB55" s="70"/>
      <c r="IC55" s="70"/>
      <c r="ID55" s="70"/>
      <c r="IE55" s="70"/>
      <c r="IF55" s="70"/>
      <c r="IG55" s="70"/>
      <c r="IH55" s="70"/>
      <c r="II55" s="70"/>
      <c r="IJ55" s="71"/>
      <c r="IK55" s="69">
        <f>データ!CZ7</f>
        <v>74.599999999999994</v>
      </c>
      <c r="IL55" s="70"/>
      <c r="IM55" s="70"/>
      <c r="IN55" s="70"/>
      <c r="IO55" s="70"/>
      <c r="IP55" s="70"/>
      <c r="IQ55" s="70"/>
      <c r="IR55" s="70"/>
      <c r="IS55" s="70"/>
      <c r="IT55" s="70"/>
      <c r="IU55" s="70"/>
      <c r="IV55" s="70"/>
      <c r="IW55" s="70"/>
      <c r="IX55" s="70"/>
      <c r="IY55" s="71"/>
      <c r="IZ55" s="69">
        <f>データ!DA7</f>
        <v>80.8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13.3</v>
      </c>
      <c r="KG55" s="70"/>
      <c r="KH55" s="70"/>
      <c r="KI55" s="70"/>
      <c r="KJ55" s="70"/>
      <c r="KK55" s="70"/>
      <c r="KL55" s="70"/>
      <c r="KM55" s="70"/>
      <c r="KN55" s="70"/>
      <c r="KO55" s="70"/>
      <c r="KP55" s="70"/>
      <c r="KQ55" s="70"/>
      <c r="KR55" s="70"/>
      <c r="KS55" s="70"/>
      <c r="KT55" s="71"/>
      <c r="KU55" s="69">
        <f>データ!DI7</f>
        <v>13.3</v>
      </c>
      <c r="KV55" s="70"/>
      <c r="KW55" s="70"/>
      <c r="KX55" s="70"/>
      <c r="KY55" s="70"/>
      <c r="KZ55" s="70"/>
      <c r="LA55" s="70"/>
      <c r="LB55" s="70"/>
      <c r="LC55" s="70"/>
      <c r="LD55" s="70"/>
      <c r="LE55" s="70"/>
      <c r="LF55" s="70"/>
      <c r="LG55" s="70"/>
      <c r="LH55" s="70"/>
      <c r="LI55" s="71"/>
      <c r="LJ55" s="69">
        <f>データ!DJ7</f>
        <v>12.5</v>
      </c>
      <c r="LK55" s="70"/>
      <c r="LL55" s="70"/>
      <c r="LM55" s="70"/>
      <c r="LN55" s="70"/>
      <c r="LO55" s="70"/>
      <c r="LP55" s="70"/>
      <c r="LQ55" s="70"/>
      <c r="LR55" s="70"/>
      <c r="LS55" s="70"/>
      <c r="LT55" s="70"/>
      <c r="LU55" s="70"/>
      <c r="LV55" s="70"/>
      <c r="LW55" s="70"/>
      <c r="LX55" s="71"/>
      <c r="LY55" s="69">
        <f>データ!DK7</f>
        <v>12.9</v>
      </c>
      <c r="LZ55" s="70"/>
      <c r="MA55" s="70"/>
      <c r="MB55" s="70"/>
      <c r="MC55" s="70"/>
      <c r="MD55" s="70"/>
      <c r="ME55" s="70"/>
      <c r="MF55" s="70"/>
      <c r="MG55" s="70"/>
      <c r="MH55" s="70"/>
      <c r="MI55" s="70"/>
      <c r="MJ55" s="70"/>
      <c r="MK55" s="70"/>
      <c r="ML55" s="70"/>
      <c r="MM55" s="71"/>
      <c r="MN55" s="69">
        <f>データ!DL7</f>
        <v>14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51.1</v>
      </c>
      <c r="DH79" s="70"/>
      <c r="DI79" s="70"/>
      <c r="DJ79" s="70"/>
      <c r="DK79" s="70"/>
      <c r="DL79" s="70"/>
      <c r="DM79" s="70"/>
      <c r="DN79" s="70"/>
      <c r="DO79" s="70"/>
      <c r="DP79" s="70"/>
      <c r="DQ79" s="70"/>
      <c r="DR79" s="70"/>
      <c r="DS79" s="70"/>
      <c r="DT79" s="70"/>
      <c r="DU79" s="71"/>
      <c r="DV79" s="69">
        <f>データ!EE7</f>
        <v>53.5</v>
      </c>
      <c r="DW79" s="70"/>
      <c r="DX79" s="70"/>
      <c r="DY79" s="70"/>
      <c r="DZ79" s="70"/>
      <c r="EA79" s="70"/>
      <c r="EB79" s="70"/>
      <c r="EC79" s="70"/>
      <c r="ED79" s="70"/>
      <c r="EE79" s="70"/>
      <c r="EF79" s="70"/>
      <c r="EG79" s="70"/>
      <c r="EH79" s="70"/>
      <c r="EI79" s="70"/>
      <c r="EJ79" s="71"/>
      <c r="EK79" s="69">
        <f>データ!EF7</f>
        <v>56.2</v>
      </c>
      <c r="EL79" s="70"/>
      <c r="EM79" s="70"/>
      <c r="EN79" s="70"/>
      <c r="EO79" s="70"/>
      <c r="EP79" s="70"/>
      <c r="EQ79" s="70"/>
      <c r="ER79" s="70"/>
      <c r="ES79" s="70"/>
      <c r="ET79" s="70"/>
      <c r="EU79" s="70"/>
      <c r="EV79" s="70"/>
      <c r="EW79" s="70"/>
      <c r="EX79" s="70"/>
      <c r="EY79" s="71"/>
      <c r="EZ79" s="69">
        <f>データ!EG7</f>
        <v>58.3</v>
      </c>
      <c r="FA79" s="70"/>
      <c r="FB79" s="70"/>
      <c r="FC79" s="70"/>
      <c r="FD79" s="70"/>
      <c r="FE79" s="70"/>
      <c r="FF79" s="70"/>
      <c r="FG79" s="70"/>
      <c r="FH79" s="70"/>
      <c r="FI79" s="70"/>
      <c r="FJ79" s="70"/>
      <c r="FK79" s="70"/>
      <c r="FL79" s="70"/>
      <c r="FM79" s="70"/>
      <c r="FN79" s="71"/>
      <c r="FO79" s="69">
        <f>データ!EH7</f>
        <v>57.2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76.7</v>
      </c>
      <c r="GU79" s="70"/>
      <c r="GV79" s="70"/>
      <c r="GW79" s="70"/>
      <c r="GX79" s="70"/>
      <c r="GY79" s="70"/>
      <c r="GZ79" s="70"/>
      <c r="HA79" s="70"/>
      <c r="HB79" s="70"/>
      <c r="HC79" s="70"/>
      <c r="HD79" s="70"/>
      <c r="HE79" s="70"/>
      <c r="HF79" s="70"/>
      <c r="HG79" s="70"/>
      <c r="HH79" s="71"/>
      <c r="HI79" s="69">
        <f>データ!EP7</f>
        <v>76.2</v>
      </c>
      <c r="HJ79" s="70"/>
      <c r="HK79" s="70"/>
      <c r="HL79" s="70"/>
      <c r="HM79" s="70"/>
      <c r="HN79" s="70"/>
      <c r="HO79" s="70"/>
      <c r="HP79" s="70"/>
      <c r="HQ79" s="70"/>
      <c r="HR79" s="70"/>
      <c r="HS79" s="70"/>
      <c r="HT79" s="70"/>
      <c r="HU79" s="70"/>
      <c r="HV79" s="70"/>
      <c r="HW79" s="71"/>
      <c r="HX79" s="69">
        <f>データ!EQ7</f>
        <v>78.3</v>
      </c>
      <c r="HY79" s="70"/>
      <c r="HZ79" s="70"/>
      <c r="IA79" s="70"/>
      <c r="IB79" s="70"/>
      <c r="IC79" s="70"/>
      <c r="ID79" s="70"/>
      <c r="IE79" s="70"/>
      <c r="IF79" s="70"/>
      <c r="IG79" s="70"/>
      <c r="IH79" s="70"/>
      <c r="II79" s="70"/>
      <c r="IJ79" s="70"/>
      <c r="IK79" s="70"/>
      <c r="IL79" s="71"/>
      <c r="IM79" s="69">
        <f>データ!ER7</f>
        <v>74.2</v>
      </c>
      <c r="IN79" s="70"/>
      <c r="IO79" s="70"/>
      <c r="IP79" s="70"/>
      <c r="IQ79" s="70"/>
      <c r="IR79" s="70"/>
      <c r="IS79" s="70"/>
      <c r="IT79" s="70"/>
      <c r="IU79" s="70"/>
      <c r="IV79" s="70"/>
      <c r="IW79" s="70"/>
      <c r="IX79" s="70"/>
      <c r="IY79" s="70"/>
      <c r="IZ79" s="70"/>
      <c r="JA79" s="71"/>
      <c r="JB79" s="69">
        <f>データ!ES7</f>
        <v>74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40949804</v>
      </c>
      <c r="KH79" s="67"/>
      <c r="KI79" s="67"/>
      <c r="KJ79" s="67"/>
      <c r="KK79" s="67"/>
      <c r="KL79" s="67"/>
      <c r="KM79" s="67"/>
      <c r="KN79" s="67"/>
      <c r="KO79" s="67"/>
      <c r="KP79" s="67"/>
      <c r="KQ79" s="67"/>
      <c r="KR79" s="67"/>
      <c r="KS79" s="67"/>
      <c r="KT79" s="67"/>
      <c r="KU79" s="68"/>
      <c r="KV79" s="66">
        <f>データ!FA7</f>
        <v>40960573</v>
      </c>
      <c r="KW79" s="67"/>
      <c r="KX79" s="67"/>
      <c r="KY79" s="67"/>
      <c r="KZ79" s="67"/>
      <c r="LA79" s="67"/>
      <c r="LB79" s="67"/>
      <c r="LC79" s="67"/>
      <c r="LD79" s="67"/>
      <c r="LE79" s="67"/>
      <c r="LF79" s="67"/>
      <c r="LG79" s="67"/>
      <c r="LH79" s="67"/>
      <c r="LI79" s="67"/>
      <c r="LJ79" s="68"/>
      <c r="LK79" s="66">
        <f>データ!FB7</f>
        <v>41069568</v>
      </c>
      <c r="LL79" s="67"/>
      <c r="LM79" s="67"/>
      <c r="LN79" s="67"/>
      <c r="LO79" s="67"/>
      <c r="LP79" s="67"/>
      <c r="LQ79" s="67"/>
      <c r="LR79" s="67"/>
      <c r="LS79" s="67"/>
      <c r="LT79" s="67"/>
      <c r="LU79" s="67"/>
      <c r="LV79" s="67"/>
      <c r="LW79" s="67"/>
      <c r="LX79" s="67"/>
      <c r="LY79" s="68"/>
      <c r="LZ79" s="66">
        <f>データ!FC7</f>
        <v>41691246</v>
      </c>
      <c r="MA79" s="67"/>
      <c r="MB79" s="67"/>
      <c r="MC79" s="67"/>
      <c r="MD79" s="67"/>
      <c r="ME79" s="67"/>
      <c r="MF79" s="67"/>
      <c r="MG79" s="67"/>
      <c r="MH79" s="67"/>
      <c r="MI79" s="67"/>
      <c r="MJ79" s="67"/>
      <c r="MK79" s="67"/>
      <c r="ML79" s="67"/>
      <c r="MM79" s="67"/>
      <c r="MN79" s="68"/>
      <c r="MO79" s="66">
        <f>データ!FD7</f>
        <v>41298779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4AL7UrjxDvAOjkTDWM0QbFj/ATtFFmMc+wLKd11U+r2vxSeaDBc51eoe82cb3nECvtj04rBTrDdZSNSQYGd8g==" saltValue="3kwK80fn8wX3VkRVvuhST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156</v>
      </c>
      <c r="BG5" s="49" t="s">
        <v>157</v>
      </c>
      <c r="BH5" s="49" t="s">
        <v>148</v>
      </c>
      <c r="BI5" s="49" t="s">
        <v>149</v>
      </c>
      <c r="BJ5" s="49" t="s">
        <v>150</v>
      </c>
      <c r="BK5" s="49" t="s">
        <v>151</v>
      </c>
      <c r="BL5" s="49" t="s">
        <v>152</v>
      </c>
      <c r="BM5" s="49" t="s">
        <v>153</v>
      </c>
      <c r="BN5" s="49" t="s">
        <v>154</v>
      </c>
      <c r="BO5" s="49" t="s">
        <v>155</v>
      </c>
      <c r="BP5" s="49" t="s">
        <v>145</v>
      </c>
      <c r="BQ5" s="49" t="s">
        <v>146</v>
      </c>
      <c r="BR5" s="49" t="s">
        <v>158</v>
      </c>
      <c r="BS5" s="49" t="s">
        <v>148</v>
      </c>
      <c r="BT5" s="49" t="s">
        <v>159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160</v>
      </c>
      <c r="CX5" s="49" t="s">
        <v>146</v>
      </c>
      <c r="CY5" s="49" t="s">
        <v>147</v>
      </c>
      <c r="CZ5" s="49" t="s">
        <v>148</v>
      </c>
      <c r="DA5" s="49" t="s">
        <v>159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156</v>
      </c>
      <c r="EQ5" s="49" t="s">
        <v>161</v>
      </c>
      <c r="ER5" s="49" t="s">
        <v>148</v>
      </c>
      <c r="ES5" s="49" t="s">
        <v>149</v>
      </c>
      <c r="ET5" s="49" t="s">
        <v>150</v>
      </c>
      <c r="EU5" s="49" t="s">
        <v>151</v>
      </c>
      <c r="EV5" s="49" t="s">
        <v>152</v>
      </c>
      <c r="EW5" s="49" t="s">
        <v>153</v>
      </c>
      <c r="EX5" s="49" t="s">
        <v>154</v>
      </c>
      <c r="EY5" s="49" t="s">
        <v>162</v>
      </c>
      <c r="EZ5" s="49" t="s">
        <v>145</v>
      </c>
      <c r="FA5" s="49" t="s">
        <v>146</v>
      </c>
      <c r="FB5" s="49" t="s">
        <v>157</v>
      </c>
      <c r="FC5" s="49" t="s">
        <v>163</v>
      </c>
      <c r="FD5" s="49" t="s">
        <v>159</v>
      </c>
      <c r="FE5" s="49" t="s">
        <v>150</v>
      </c>
      <c r="FF5" s="49" t="s">
        <v>151</v>
      </c>
      <c r="FG5" s="49" t="s">
        <v>152</v>
      </c>
      <c r="FH5" s="49" t="s">
        <v>153</v>
      </c>
      <c r="FI5" s="49" t="s">
        <v>154</v>
      </c>
      <c r="FJ5" s="49" t="s">
        <v>155</v>
      </c>
    </row>
    <row r="6" spans="1:166" s="54" customFormat="1" x14ac:dyDescent="0.15">
      <c r="A6" s="35" t="s">
        <v>164</v>
      </c>
      <c r="B6" s="50">
        <f>B8</f>
        <v>2022</v>
      </c>
      <c r="C6" s="50">
        <f t="shared" ref="C6:M6" si="2">C8</f>
        <v>322032</v>
      </c>
      <c r="D6" s="50">
        <f t="shared" si="2"/>
        <v>46</v>
      </c>
      <c r="E6" s="50">
        <f t="shared" si="2"/>
        <v>6</v>
      </c>
      <c r="F6" s="50">
        <f t="shared" si="2"/>
        <v>0</v>
      </c>
      <c r="G6" s="50">
        <f t="shared" si="2"/>
        <v>1</v>
      </c>
      <c r="H6" s="153" t="str">
        <f>IF(H8&lt;&gt;I8,H8,"")&amp;IF(I8&lt;&gt;J8,I8,"")&amp;"　"&amp;J8</f>
        <v>島根県出雲市　出雲市立総合医療センター</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16</v>
      </c>
      <c r="R6" s="50" t="str">
        <f t="shared" si="3"/>
        <v>-</v>
      </c>
      <c r="S6" s="50" t="str">
        <f t="shared" si="3"/>
        <v>ド 訓</v>
      </c>
      <c r="T6" s="50" t="str">
        <f t="shared" si="3"/>
        <v>救 へ</v>
      </c>
      <c r="U6" s="51">
        <f>U8</f>
        <v>173835</v>
      </c>
      <c r="V6" s="51">
        <f>V8</f>
        <v>15035</v>
      </c>
      <c r="W6" s="50" t="str">
        <f>W8</f>
        <v>-</v>
      </c>
      <c r="X6" s="50" t="str">
        <f t="shared" ref="X6" si="4">X8</f>
        <v>第２種該当</v>
      </c>
      <c r="Y6" s="50" t="str">
        <f t="shared" si="3"/>
        <v>１０：１</v>
      </c>
      <c r="Z6" s="51">
        <f t="shared" si="3"/>
        <v>147</v>
      </c>
      <c r="AA6" s="51">
        <f t="shared" si="3"/>
        <v>52</v>
      </c>
      <c r="AB6" s="51" t="str">
        <f t="shared" si="3"/>
        <v>-</v>
      </c>
      <c r="AC6" s="51" t="str">
        <f t="shared" si="3"/>
        <v>-</v>
      </c>
      <c r="AD6" s="51" t="str">
        <f t="shared" si="3"/>
        <v>-</v>
      </c>
      <c r="AE6" s="51">
        <f t="shared" si="3"/>
        <v>199</v>
      </c>
      <c r="AF6" s="51">
        <f t="shared" si="3"/>
        <v>143</v>
      </c>
      <c r="AG6" s="51">
        <f t="shared" si="3"/>
        <v>48</v>
      </c>
      <c r="AH6" s="51">
        <f t="shared" si="3"/>
        <v>191</v>
      </c>
      <c r="AI6" s="52">
        <f>IF(AI8="-",NA(),AI8)</f>
        <v>97.3</v>
      </c>
      <c r="AJ6" s="52">
        <f t="shared" ref="AJ6:AR6" si="5">IF(AJ8="-",NA(),AJ8)</f>
        <v>95.8</v>
      </c>
      <c r="AK6" s="52">
        <f t="shared" si="5"/>
        <v>103.4</v>
      </c>
      <c r="AL6" s="52">
        <f t="shared" si="5"/>
        <v>108</v>
      </c>
      <c r="AM6" s="52">
        <f t="shared" si="5"/>
        <v>115.5</v>
      </c>
      <c r="AN6" s="52">
        <f t="shared" si="5"/>
        <v>97.2</v>
      </c>
      <c r="AO6" s="52">
        <f t="shared" si="5"/>
        <v>96.9</v>
      </c>
      <c r="AP6" s="52">
        <f t="shared" si="5"/>
        <v>100.6</v>
      </c>
      <c r="AQ6" s="52">
        <f t="shared" si="5"/>
        <v>105.9</v>
      </c>
      <c r="AR6" s="52">
        <f t="shared" si="5"/>
        <v>104.3</v>
      </c>
      <c r="AS6" s="52" t="str">
        <f>IF(AS8="-","【-】","【"&amp;SUBSTITUTE(TEXT(AS8,"#,##0.0"),"-","△")&amp;"】")</f>
        <v>【103.5】</v>
      </c>
      <c r="AT6" s="52">
        <f>IF(AT8="-",NA(),AT8)</f>
        <v>86.6</v>
      </c>
      <c r="AU6" s="52">
        <f t="shared" ref="AU6:BC6" si="6">IF(AU8="-",NA(),AU8)</f>
        <v>85.4</v>
      </c>
      <c r="AV6" s="52">
        <f t="shared" si="6"/>
        <v>82.1</v>
      </c>
      <c r="AW6" s="52">
        <f t="shared" si="6"/>
        <v>78.3</v>
      </c>
      <c r="AX6" s="52">
        <f t="shared" si="6"/>
        <v>72.900000000000006</v>
      </c>
      <c r="AY6" s="52">
        <f t="shared" si="6"/>
        <v>84</v>
      </c>
      <c r="AZ6" s="52">
        <f t="shared" si="6"/>
        <v>84.3</v>
      </c>
      <c r="BA6" s="52">
        <f t="shared" si="6"/>
        <v>80.7</v>
      </c>
      <c r="BB6" s="52">
        <f t="shared" si="6"/>
        <v>82.2</v>
      </c>
      <c r="BC6" s="52">
        <f t="shared" si="6"/>
        <v>81.7</v>
      </c>
      <c r="BD6" s="52" t="str">
        <f>IF(BD8="-","【-】","【"&amp;SUBSTITUTE(TEXT(BD8,"#,##0.0"),"-","△")&amp;"】")</f>
        <v>【86.4】</v>
      </c>
      <c r="BE6" s="52">
        <f>IF(BE8="-",NA(),BE8)</f>
        <v>83.6</v>
      </c>
      <c r="BF6" s="52">
        <f t="shared" ref="BF6:BN6" si="7">IF(BF8="-",NA(),BF8)</f>
        <v>82.4</v>
      </c>
      <c r="BG6" s="52">
        <f t="shared" si="7"/>
        <v>79.099999999999994</v>
      </c>
      <c r="BH6" s="52">
        <f t="shared" si="7"/>
        <v>75</v>
      </c>
      <c r="BI6" s="52">
        <f t="shared" si="7"/>
        <v>69.7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78</v>
      </c>
      <c r="BQ6" s="52">
        <f t="shared" ref="BQ6:BY6" si="8">IF(BQ8="-",NA(),BQ8)</f>
        <v>79.7</v>
      </c>
      <c r="BR6" s="52">
        <f t="shared" si="8"/>
        <v>77.8</v>
      </c>
      <c r="BS6" s="52">
        <f t="shared" si="8"/>
        <v>73.2</v>
      </c>
      <c r="BT6" s="52">
        <f t="shared" si="8"/>
        <v>66.3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29506</v>
      </c>
      <c r="CB6" s="53">
        <f t="shared" ref="CB6:CJ6" si="9">IF(CB8="-",NA(),CB8)</f>
        <v>29532</v>
      </c>
      <c r="CC6" s="53">
        <f t="shared" si="9"/>
        <v>30096</v>
      </c>
      <c r="CD6" s="53">
        <f t="shared" si="9"/>
        <v>29434</v>
      </c>
      <c r="CE6" s="53">
        <f t="shared" si="9"/>
        <v>28581</v>
      </c>
      <c r="CF6" s="53">
        <f t="shared" si="9"/>
        <v>34924</v>
      </c>
      <c r="CG6" s="53">
        <f t="shared" si="9"/>
        <v>35788</v>
      </c>
      <c r="CH6" s="53">
        <f t="shared" si="9"/>
        <v>37855</v>
      </c>
      <c r="CI6" s="53">
        <f t="shared" si="9"/>
        <v>39289</v>
      </c>
      <c r="CJ6" s="53">
        <f t="shared" si="9"/>
        <v>40846</v>
      </c>
      <c r="CK6" s="52" t="str">
        <f>IF(CK8="-","【-】","【"&amp;SUBSTITUTE(TEXT(CK8,"#,##0"),"-","△")&amp;"】")</f>
        <v>【61,837】</v>
      </c>
      <c r="CL6" s="53">
        <f>IF(CL8="-",NA(),CL8)</f>
        <v>8520</v>
      </c>
      <c r="CM6" s="53">
        <f t="shared" ref="CM6:CU6" si="10">IF(CM8="-",NA(),CM8)</f>
        <v>8591</v>
      </c>
      <c r="CN6" s="53">
        <f t="shared" si="10"/>
        <v>8352</v>
      </c>
      <c r="CO6" s="53">
        <f t="shared" si="10"/>
        <v>8039</v>
      </c>
      <c r="CP6" s="53">
        <f t="shared" si="10"/>
        <v>8945</v>
      </c>
      <c r="CQ6" s="53">
        <f t="shared" si="10"/>
        <v>10244</v>
      </c>
      <c r="CR6" s="53">
        <f t="shared" si="10"/>
        <v>10602</v>
      </c>
      <c r="CS6" s="53">
        <f t="shared" si="10"/>
        <v>11234</v>
      </c>
      <c r="CT6" s="53">
        <f t="shared" si="10"/>
        <v>11512</v>
      </c>
      <c r="CU6" s="53">
        <f t="shared" si="10"/>
        <v>11831</v>
      </c>
      <c r="CV6" s="52" t="str">
        <f>IF(CV8="-","【-】","【"&amp;SUBSTITUTE(TEXT(CV8,"#,##0"),"-","△")&amp;"】")</f>
        <v>【17,600】</v>
      </c>
      <c r="CW6" s="52">
        <f>IF(CW8="-",NA(),CW8)</f>
        <v>54.2</v>
      </c>
      <c r="CX6" s="52">
        <f t="shared" ref="CX6:DF6" si="11">IF(CX8="-",NA(),CX8)</f>
        <v>56.6</v>
      </c>
      <c r="CY6" s="52">
        <f t="shared" si="11"/>
        <v>72</v>
      </c>
      <c r="CZ6" s="52">
        <f t="shared" si="11"/>
        <v>74.599999999999994</v>
      </c>
      <c r="DA6" s="52">
        <f t="shared" si="11"/>
        <v>80.8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13.3</v>
      </c>
      <c r="DI6" s="52">
        <f t="shared" ref="DI6:DQ6" si="12">IF(DI8="-",NA(),DI8)</f>
        <v>13.3</v>
      </c>
      <c r="DJ6" s="52">
        <f t="shared" si="12"/>
        <v>12.5</v>
      </c>
      <c r="DK6" s="52">
        <f t="shared" si="12"/>
        <v>12.9</v>
      </c>
      <c r="DL6" s="52">
        <f t="shared" si="12"/>
        <v>14</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51.1</v>
      </c>
      <c r="EE6" s="52">
        <f t="shared" ref="EE6:EM6" si="14">IF(EE8="-",NA(),EE8)</f>
        <v>53.5</v>
      </c>
      <c r="EF6" s="52">
        <f t="shared" si="14"/>
        <v>56.2</v>
      </c>
      <c r="EG6" s="52">
        <f t="shared" si="14"/>
        <v>58.3</v>
      </c>
      <c r="EH6" s="52">
        <f t="shared" si="14"/>
        <v>57.2</v>
      </c>
      <c r="EI6" s="52">
        <f t="shared" si="14"/>
        <v>54.1</v>
      </c>
      <c r="EJ6" s="52">
        <f t="shared" si="14"/>
        <v>54.6</v>
      </c>
      <c r="EK6" s="52">
        <f t="shared" si="14"/>
        <v>56.9</v>
      </c>
      <c r="EL6" s="52">
        <f t="shared" si="14"/>
        <v>58.1</v>
      </c>
      <c r="EM6" s="52">
        <f t="shared" si="14"/>
        <v>59.4</v>
      </c>
      <c r="EN6" s="52" t="str">
        <f>IF(EN8="-","【-】","【"&amp;SUBSTITUTE(TEXT(EN8,"#,##0.0"),"-","△")&amp;"】")</f>
        <v>【56.4】</v>
      </c>
      <c r="EO6" s="52">
        <f>IF(EO8="-",NA(),EO8)</f>
        <v>76.7</v>
      </c>
      <c r="EP6" s="52">
        <f t="shared" ref="EP6:EX6" si="15">IF(EP8="-",NA(),EP8)</f>
        <v>76.2</v>
      </c>
      <c r="EQ6" s="52">
        <f t="shared" si="15"/>
        <v>78.3</v>
      </c>
      <c r="ER6" s="52">
        <f t="shared" si="15"/>
        <v>74.2</v>
      </c>
      <c r="ES6" s="52">
        <f t="shared" si="15"/>
        <v>74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40949804</v>
      </c>
      <c r="FA6" s="53">
        <f t="shared" ref="FA6:FI6" si="16">IF(FA8="-",NA(),FA8)</f>
        <v>40960573</v>
      </c>
      <c r="FB6" s="53">
        <f t="shared" si="16"/>
        <v>41069568</v>
      </c>
      <c r="FC6" s="53">
        <f t="shared" si="16"/>
        <v>41691246</v>
      </c>
      <c r="FD6" s="53">
        <f t="shared" si="16"/>
        <v>41298779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165</v>
      </c>
      <c r="B7" s="50">
        <f t="shared" ref="B7:AH7" si="17">B8</f>
        <v>2022</v>
      </c>
      <c r="C7" s="50">
        <f t="shared" si="17"/>
        <v>322032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16</v>
      </c>
      <c r="R7" s="50" t="str">
        <f t="shared" si="17"/>
        <v>-</v>
      </c>
      <c r="S7" s="50" t="str">
        <f t="shared" si="17"/>
        <v>ド 訓</v>
      </c>
      <c r="T7" s="50" t="str">
        <f t="shared" si="17"/>
        <v>救 へ</v>
      </c>
      <c r="U7" s="51">
        <f>U8</f>
        <v>173835</v>
      </c>
      <c r="V7" s="51">
        <f>V8</f>
        <v>15035</v>
      </c>
      <c r="W7" s="50" t="str">
        <f>W8</f>
        <v>-</v>
      </c>
      <c r="X7" s="50" t="str">
        <f t="shared" si="17"/>
        <v>第２種該当</v>
      </c>
      <c r="Y7" s="50" t="str">
        <f t="shared" si="17"/>
        <v>１０：１</v>
      </c>
      <c r="Z7" s="51">
        <f t="shared" si="17"/>
        <v>147</v>
      </c>
      <c r="AA7" s="51">
        <f t="shared" si="17"/>
        <v>52</v>
      </c>
      <c r="AB7" s="51" t="str">
        <f t="shared" si="17"/>
        <v>-</v>
      </c>
      <c r="AC7" s="51" t="str">
        <f t="shared" si="17"/>
        <v>-</v>
      </c>
      <c r="AD7" s="51" t="str">
        <f t="shared" si="17"/>
        <v>-</v>
      </c>
      <c r="AE7" s="51">
        <f t="shared" si="17"/>
        <v>199</v>
      </c>
      <c r="AF7" s="51">
        <f t="shared" si="17"/>
        <v>143</v>
      </c>
      <c r="AG7" s="51">
        <f t="shared" si="17"/>
        <v>48</v>
      </c>
      <c r="AH7" s="51">
        <f t="shared" si="17"/>
        <v>191</v>
      </c>
      <c r="AI7" s="52">
        <f>AI8</f>
        <v>97.3</v>
      </c>
      <c r="AJ7" s="52">
        <f t="shared" ref="AJ7:AR7" si="18">AJ8</f>
        <v>95.8</v>
      </c>
      <c r="AK7" s="52">
        <f t="shared" si="18"/>
        <v>103.4</v>
      </c>
      <c r="AL7" s="52">
        <f t="shared" si="18"/>
        <v>108</v>
      </c>
      <c r="AM7" s="52">
        <f t="shared" si="18"/>
        <v>115.5</v>
      </c>
      <c r="AN7" s="52">
        <f t="shared" si="18"/>
        <v>97.2</v>
      </c>
      <c r="AO7" s="52">
        <f t="shared" si="18"/>
        <v>96.9</v>
      </c>
      <c r="AP7" s="52">
        <f t="shared" si="18"/>
        <v>100.6</v>
      </c>
      <c r="AQ7" s="52">
        <f t="shared" si="18"/>
        <v>105.9</v>
      </c>
      <c r="AR7" s="52">
        <f t="shared" si="18"/>
        <v>104.3</v>
      </c>
      <c r="AS7" s="52"/>
      <c r="AT7" s="52">
        <f>AT8</f>
        <v>86.6</v>
      </c>
      <c r="AU7" s="52">
        <f t="shared" ref="AU7:BC7" si="19">AU8</f>
        <v>85.4</v>
      </c>
      <c r="AV7" s="52">
        <f t="shared" si="19"/>
        <v>82.1</v>
      </c>
      <c r="AW7" s="52">
        <f t="shared" si="19"/>
        <v>78.3</v>
      </c>
      <c r="AX7" s="52">
        <f t="shared" si="19"/>
        <v>72.900000000000006</v>
      </c>
      <c r="AY7" s="52">
        <f t="shared" si="19"/>
        <v>84</v>
      </c>
      <c r="AZ7" s="52">
        <f t="shared" si="19"/>
        <v>84.3</v>
      </c>
      <c r="BA7" s="52">
        <f t="shared" si="19"/>
        <v>80.7</v>
      </c>
      <c r="BB7" s="52">
        <f t="shared" si="19"/>
        <v>82.2</v>
      </c>
      <c r="BC7" s="52">
        <f t="shared" si="19"/>
        <v>81.7</v>
      </c>
      <c r="BD7" s="52"/>
      <c r="BE7" s="52">
        <f>BE8</f>
        <v>83.6</v>
      </c>
      <c r="BF7" s="52">
        <f t="shared" ref="BF7:BN7" si="20">BF8</f>
        <v>82.4</v>
      </c>
      <c r="BG7" s="52">
        <f t="shared" si="20"/>
        <v>79.099999999999994</v>
      </c>
      <c r="BH7" s="52">
        <f t="shared" si="20"/>
        <v>75</v>
      </c>
      <c r="BI7" s="52">
        <f t="shared" si="20"/>
        <v>69.7</v>
      </c>
      <c r="BJ7" s="52">
        <f t="shared" si="20"/>
        <v>80.400000000000006</v>
      </c>
      <c r="BK7" s="52">
        <f t="shared" si="20"/>
        <v>80.599999999999994</v>
      </c>
      <c r="BL7" s="52">
        <f t="shared" si="20"/>
        <v>77.099999999999994</v>
      </c>
      <c r="BM7" s="52">
        <f t="shared" si="20"/>
        <v>78.599999999999994</v>
      </c>
      <c r="BN7" s="52">
        <f t="shared" si="20"/>
        <v>78.099999999999994</v>
      </c>
      <c r="BO7" s="52"/>
      <c r="BP7" s="52">
        <f>BP8</f>
        <v>78</v>
      </c>
      <c r="BQ7" s="52">
        <f t="shared" ref="BQ7:BY7" si="21">BQ8</f>
        <v>79.7</v>
      </c>
      <c r="BR7" s="52">
        <f t="shared" si="21"/>
        <v>77.8</v>
      </c>
      <c r="BS7" s="52">
        <f t="shared" si="21"/>
        <v>73.2</v>
      </c>
      <c r="BT7" s="52">
        <f t="shared" si="21"/>
        <v>66.3</v>
      </c>
      <c r="BU7" s="52">
        <f t="shared" si="21"/>
        <v>70.099999999999994</v>
      </c>
      <c r="BV7" s="52">
        <f t="shared" si="21"/>
        <v>70.400000000000006</v>
      </c>
      <c r="BW7" s="52">
        <f t="shared" si="21"/>
        <v>65.8</v>
      </c>
      <c r="BX7" s="52">
        <f t="shared" si="21"/>
        <v>65</v>
      </c>
      <c r="BY7" s="52">
        <f t="shared" si="21"/>
        <v>63.3</v>
      </c>
      <c r="BZ7" s="52"/>
      <c r="CA7" s="53">
        <f>CA8</f>
        <v>29506</v>
      </c>
      <c r="CB7" s="53">
        <f t="shared" ref="CB7:CJ7" si="22">CB8</f>
        <v>29532</v>
      </c>
      <c r="CC7" s="53">
        <f t="shared" si="22"/>
        <v>30096</v>
      </c>
      <c r="CD7" s="53">
        <f t="shared" si="22"/>
        <v>29434</v>
      </c>
      <c r="CE7" s="53">
        <f t="shared" si="22"/>
        <v>28581</v>
      </c>
      <c r="CF7" s="53">
        <f t="shared" si="22"/>
        <v>34924</v>
      </c>
      <c r="CG7" s="53">
        <f t="shared" si="22"/>
        <v>35788</v>
      </c>
      <c r="CH7" s="53">
        <f t="shared" si="22"/>
        <v>37855</v>
      </c>
      <c r="CI7" s="53">
        <f t="shared" si="22"/>
        <v>39289</v>
      </c>
      <c r="CJ7" s="53">
        <f t="shared" si="22"/>
        <v>40846</v>
      </c>
      <c r="CK7" s="52"/>
      <c r="CL7" s="53">
        <f>CL8</f>
        <v>8520</v>
      </c>
      <c r="CM7" s="53">
        <f t="shared" ref="CM7:CU7" si="23">CM8</f>
        <v>8591</v>
      </c>
      <c r="CN7" s="53">
        <f t="shared" si="23"/>
        <v>8352</v>
      </c>
      <c r="CO7" s="53">
        <f t="shared" si="23"/>
        <v>8039</v>
      </c>
      <c r="CP7" s="53">
        <f t="shared" si="23"/>
        <v>8945</v>
      </c>
      <c r="CQ7" s="53">
        <f t="shared" si="23"/>
        <v>10244</v>
      </c>
      <c r="CR7" s="53">
        <f t="shared" si="23"/>
        <v>10602</v>
      </c>
      <c r="CS7" s="53">
        <f t="shared" si="23"/>
        <v>11234</v>
      </c>
      <c r="CT7" s="53">
        <f t="shared" si="23"/>
        <v>11512</v>
      </c>
      <c r="CU7" s="53">
        <f t="shared" si="23"/>
        <v>11831</v>
      </c>
      <c r="CV7" s="52"/>
      <c r="CW7" s="52">
        <f>CW8</f>
        <v>54.2</v>
      </c>
      <c r="CX7" s="52">
        <f t="shared" ref="CX7:DF7" si="24">CX8</f>
        <v>56.6</v>
      </c>
      <c r="CY7" s="52">
        <f t="shared" si="24"/>
        <v>72</v>
      </c>
      <c r="CZ7" s="52">
        <f t="shared" si="24"/>
        <v>74.599999999999994</v>
      </c>
      <c r="DA7" s="52">
        <f t="shared" si="24"/>
        <v>80.8</v>
      </c>
      <c r="DB7" s="52">
        <f t="shared" si="24"/>
        <v>63.7</v>
      </c>
      <c r="DC7" s="52">
        <f t="shared" si="24"/>
        <v>63.3</v>
      </c>
      <c r="DD7" s="52">
        <f t="shared" si="24"/>
        <v>68.5</v>
      </c>
      <c r="DE7" s="52">
        <f t="shared" si="24"/>
        <v>67.099999999999994</v>
      </c>
      <c r="DF7" s="52">
        <f t="shared" si="24"/>
        <v>66.900000000000006</v>
      </c>
      <c r="DG7" s="52"/>
      <c r="DH7" s="52">
        <f>DH8</f>
        <v>13.3</v>
      </c>
      <c r="DI7" s="52">
        <f t="shared" ref="DI7:DQ7" si="25">DI8</f>
        <v>13.3</v>
      </c>
      <c r="DJ7" s="52">
        <f t="shared" si="25"/>
        <v>12.5</v>
      </c>
      <c r="DK7" s="52">
        <f t="shared" si="25"/>
        <v>12.9</v>
      </c>
      <c r="DL7" s="52">
        <f t="shared" si="25"/>
        <v>14</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51.1</v>
      </c>
      <c r="EE7" s="52">
        <f t="shared" ref="EE7:EM7" si="27">EE8</f>
        <v>53.5</v>
      </c>
      <c r="EF7" s="52">
        <f t="shared" si="27"/>
        <v>56.2</v>
      </c>
      <c r="EG7" s="52">
        <f t="shared" si="27"/>
        <v>58.3</v>
      </c>
      <c r="EH7" s="52">
        <f t="shared" si="27"/>
        <v>57.2</v>
      </c>
      <c r="EI7" s="52">
        <f t="shared" si="27"/>
        <v>54.1</v>
      </c>
      <c r="EJ7" s="52">
        <f t="shared" si="27"/>
        <v>54.6</v>
      </c>
      <c r="EK7" s="52">
        <f t="shared" si="27"/>
        <v>56.9</v>
      </c>
      <c r="EL7" s="52">
        <f t="shared" si="27"/>
        <v>58.1</v>
      </c>
      <c r="EM7" s="52">
        <f t="shared" si="27"/>
        <v>59.4</v>
      </c>
      <c r="EN7" s="52"/>
      <c r="EO7" s="52">
        <f>EO8</f>
        <v>76.7</v>
      </c>
      <c r="EP7" s="52">
        <f t="shared" ref="EP7:EX7" si="28">EP8</f>
        <v>76.2</v>
      </c>
      <c r="EQ7" s="52">
        <f t="shared" si="28"/>
        <v>78.3</v>
      </c>
      <c r="ER7" s="52">
        <f t="shared" si="28"/>
        <v>74.2</v>
      </c>
      <c r="ES7" s="52">
        <f t="shared" si="28"/>
        <v>74</v>
      </c>
      <c r="ET7" s="52">
        <f t="shared" si="28"/>
        <v>71.400000000000006</v>
      </c>
      <c r="EU7" s="52">
        <f t="shared" si="28"/>
        <v>71.7</v>
      </c>
      <c r="EV7" s="52">
        <f t="shared" si="28"/>
        <v>72.900000000000006</v>
      </c>
      <c r="EW7" s="52">
        <f t="shared" si="28"/>
        <v>73.900000000000006</v>
      </c>
      <c r="EX7" s="52">
        <f t="shared" si="28"/>
        <v>74.3</v>
      </c>
      <c r="EY7" s="52"/>
      <c r="EZ7" s="53">
        <f>EZ8</f>
        <v>40949804</v>
      </c>
      <c r="FA7" s="53">
        <f t="shared" ref="FA7:FI7" si="29">FA8</f>
        <v>40960573</v>
      </c>
      <c r="FB7" s="53">
        <f t="shared" si="29"/>
        <v>41069568</v>
      </c>
      <c r="FC7" s="53">
        <f t="shared" si="29"/>
        <v>41691246</v>
      </c>
      <c r="FD7" s="53">
        <f t="shared" si="29"/>
        <v>41298779</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322032</v>
      </c>
      <c r="D8" s="55">
        <v>46</v>
      </c>
      <c r="E8" s="55">
        <v>6</v>
      </c>
      <c r="F8" s="55">
        <v>0</v>
      </c>
      <c r="G8" s="55">
        <v>1</v>
      </c>
      <c r="H8" s="55" t="s">
        <v>166</v>
      </c>
      <c r="I8" s="55" t="s">
        <v>167</v>
      </c>
      <c r="J8" s="55" t="s">
        <v>168</v>
      </c>
      <c r="K8" s="55" t="s">
        <v>169</v>
      </c>
      <c r="L8" s="55" t="s">
        <v>170</v>
      </c>
      <c r="M8" s="55" t="s">
        <v>171</v>
      </c>
      <c r="N8" s="55" t="s">
        <v>172</v>
      </c>
      <c r="O8" s="55" t="s">
        <v>173</v>
      </c>
      <c r="P8" s="55" t="s">
        <v>174</v>
      </c>
      <c r="Q8" s="56">
        <v>16</v>
      </c>
      <c r="R8" s="55" t="s">
        <v>40</v>
      </c>
      <c r="S8" s="55" t="s">
        <v>175</v>
      </c>
      <c r="T8" s="55" t="s">
        <v>176</v>
      </c>
      <c r="U8" s="56">
        <v>173835</v>
      </c>
      <c r="V8" s="56">
        <v>15035</v>
      </c>
      <c r="W8" s="55" t="s">
        <v>40</v>
      </c>
      <c r="X8" s="55" t="s">
        <v>177</v>
      </c>
      <c r="Y8" s="57" t="s">
        <v>178</v>
      </c>
      <c r="Z8" s="56">
        <v>147</v>
      </c>
      <c r="AA8" s="56">
        <v>52</v>
      </c>
      <c r="AB8" s="56" t="s">
        <v>40</v>
      </c>
      <c r="AC8" s="56" t="s">
        <v>40</v>
      </c>
      <c r="AD8" s="56" t="s">
        <v>40</v>
      </c>
      <c r="AE8" s="56">
        <v>199</v>
      </c>
      <c r="AF8" s="56">
        <v>143</v>
      </c>
      <c r="AG8" s="56">
        <v>48</v>
      </c>
      <c r="AH8" s="56">
        <v>191</v>
      </c>
      <c r="AI8" s="58">
        <v>97.3</v>
      </c>
      <c r="AJ8" s="58">
        <v>95.8</v>
      </c>
      <c r="AK8" s="58">
        <v>103.4</v>
      </c>
      <c r="AL8" s="58">
        <v>108</v>
      </c>
      <c r="AM8" s="58">
        <v>115.5</v>
      </c>
      <c r="AN8" s="58">
        <v>97.2</v>
      </c>
      <c r="AO8" s="58">
        <v>96.9</v>
      </c>
      <c r="AP8" s="58">
        <v>100.6</v>
      </c>
      <c r="AQ8" s="58">
        <v>105.9</v>
      </c>
      <c r="AR8" s="58">
        <v>104.3</v>
      </c>
      <c r="AS8" s="58">
        <v>103.5</v>
      </c>
      <c r="AT8" s="58">
        <v>86.6</v>
      </c>
      <c r="AU8" s="58">
        <v>85.4</v>
      </c>
      <c r="AV8" s="58">
        <v>82.1</v>
      </c>
      <c r="AW8" s="58">
        <v>78.3</v>
      </c>
      <c r="AX8" s="58">
        <v>72.900000000000006</v>
      </c>
      <c r="AY8" s="58">
        <v>84</v>
      </c>
      <c r="AZ8" s="58">
        <v>84.3</v>
      </c>
      <c r="BA8" s="58">
        <v>80.7</v>
      </c>
      <c r="BB8" s="58">
        <v>82.2</v>
      </c>
      <c r="BC8" s="58">
        <v>81.7</v>
      </c>
      <c r="BD8" s="58">
        <v>86.4</v>
      </c>
      <c r="BE8" s="59">
        <v>83.6</v>
      </c>
      <c r="BF8" s="59">
        <v>82.4</v>
      </c>
      <c r="BG8" s="59">
        <v>79.099999999999994</v>
      </c>
      <c r="BH8" s="59">
        <v>75</v>
      </c>
      <c r="BI8" s="59">
        <v>69.7</v>
      </c>
      <c r="BJ8" s="59">
        <v>80.400000000000006</v>
      </c>
      <c r="BK8" s="59">
        <v>80.599999999999994</v>
      </c>
      <c r="BL8" s="59">
        <v>77.099999999999994</v>
      </c>
      <c r="BM8" s="59">
        <v>78.599999999999994</v>
      </c>
      <c r="BN8" s="59">
        <v>78.099999999999994</v>
      </c>
      <c r="BO8" s="59">
        <v>83.7</v>
      </c>
      <c r="BP8" s="58">
        <v>78</v>
      </c>
      <c r="BQ8" s="58">
        <v>79.7</v>
      </c>
      <c r="BR8" s="58">
        <v>77.8</v>
      </c>
      <c r="BS8" s="58">
        <v>73.2</v>
      </c>
      <c r="BT8" s="58">
        <v>66.3</v>
      </c>
      <c r="BU8" s="58">
        <v>70.099999999999994</v>
      </c>
      <c r="BV8" s="58">
        <v>70.400000000000006</v>
      </c>
      <c r="BW8" s="58">
        <v>65.8</v>
      </c>
      <c r="BX8" s="58">
        <v>65</v>
      </c>
      <c r="BY8" s="58">
        <v>63.3</v>
      </c>
      <c r="BZ8" s="58">
        <v>66.8</v>
      </c>
      <c r="CA8" s="59">
        <v>29506</v>
      </c>
      <c r="CB8" s="59">
        <v>29532</v>
      </c>
      <c r="CC8" s="59">
        <v>30096</v>
      </c>
      <c r="CD8" s="59">
        <v>29434</v>
      </c>
      <c r="CE8" s="59">
        <v>28581</v>
      </c>
      <c r="CF8" s="59">
        <v>34924</v>
      </c>
      <c r="CG8" s="59">
        <v>35788</v>
      </c>
      <c r="CH8" s="59">
        <v>37855</v>
      </c>
      <c r="CI8" s="59">
        <v>39289</v>
      </c>
      <c r="CJ8" s="59">
        <v>40846</v>
      </c>
      <c r="CK8" s="58">
        <v>61837</v>
      </c>
      <c r="CL8" s="59">
        <v>8520</v>
      </c>
      <c r="CM8" s="59">
        <v>8591</v>
      </c>
      <c r="CN8" s="59">
        <v>8352</v>
      </c>
      <c r="CO8" s="59">
        <v>8039</v>
      </c>
      <c r="CP8" s="59">
        <v>8945</v>
      </c>
      <c r="CQ8" s="59">
        <v>10244</v>
      </c>
      <c r="CR8" s="59">
        <v>10602</v>
      </c>
      <c r="CS8" s="59">
        <v>11234</v>
      </c>
      <c r="CT8" s="59">
        <v>11512</v>
      </c>
      <c r="CU8" s="59">
        <v>11831</v>
      </c>
      <c r="CV8" s="58">
        <v>17600</v>
      </c>
      <c r="CW8" s="59">
        <v>54.2</v>
      </c>
      <c r="CX8" s="59">
        <v>56.6</v>
      </c>
      <c r="CY8" s="59">
        <v>72</v>
      </c>
      <c r="CZ8" s="59">
        <v>74.599999999999994</v>
      </c>
      <c r="DA8" s="59">
        <v>80.8</v>
      </c>
      <c r="DB8" s="59">
        <v>63.7</v>
      </c>
      <c r="DC8" s="59">
        <v>63.3</v>
      </c>
      <c r="DD8" s="59">
        <v>68.5</v>
      </c>
      <c r="DE8" s="59">
        <v>67.099999999999994</v>
      </c>
      <c r="DF8" s="59">
        <v>66.900000000000006</v>
      </c>
      <c r="DG8" s="59">
        <v>55.6</v>
      </c>
      <c r="DH8" s="59">
        <v>13.3</v>
      </c>
      <c r="DI8" s="59">
        <v>13.3</v>
      </c>
      <c r="DJ8" s="59">
        <v>12.5</v>
      </c>
      <c r="DK8" s="59">
        <v>12.9</v>
      </c>
      <c r="DL8" s="59">
        <v>14</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51.1</v>
      </c>
      <c r="EE8" s="58">
        <v>53.5</v>
      </c>
      <c r="EF8" s="58">
        <v>56.2</v>
      </c>
      <c r="EG8" s="58">
        <v>58.3</v>
      </c>
      <c r="EH8" s="58">
        <v>57.2</v>
      </c>
      <c r="EI8" s="58">
        <v>54.1</v>
      </c>
      <c r="EJ8" s="58">
        <v>54.6</v>
      </c>
      <c r="EK8" s="58">
        <v>56.9</v>
      </c>
      <c r="EL8" s="58">
        <v>58.1</v>
      </c>
      <c r="EM8" s="58">
        <v>59.4</v>
      </c>
      <c r="EN8" s="58">
        <v>56.4</v>
      </c>
      <c r="EO8" s="58">
        <v>76.7</v>
      </c>
      <c r="EP8" s="58">
        <v>76.2</v>
      </c>
      <c r="EQ8" s="58">
        <v>78.3</v>
      </c>
      <c r="ER8" s="58">
        <v>74.2</v>
      </c>
      <c r="ES8" s="58">
        <v>74</v>
      </c>
      <c r="ET8" s="58">
        <v>71.400000000000006</v>
      </c>
      <c r="EU8" s="58">
        <v>71.7</v>
      </c>
      <c r="EV8" s="58">
        <v>72.900000000000006</v>
      </c>
      <c r="EW8" s="58">
        <v>73.900000000000006</v>
      </c>
      <c r="EX8" s="58">
        <v>74.3</v>
      </c>
      <c r="EY8" s="58">
        <v>70.7</v>
      </c>
      <c r="EZ8" s="59">
        <v>40949804</v>
      </c>
      <c r="FA8" s="59">
        <v>40960573</v>
      </c>
      <c r="FB8" s="59">
        <v>41069568</v>
      </c>
      <c r="FC8" s="59">
        <v>41691246</v>
      </c>
      <c r="FD8" s="59">
        <v>41298779</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SL832</cp:lastModifiedBy>
  <cp:lastPrinted>2024-02-06T00:15:30Z</cp:lastPrinted>
  <dcterms:created xsi:type="dcterms:W3CDTF">2023-12-20T05:10:20Z</dcterms:created>
  <dcterms:modified xsi:type="dcterms:W3CDTF">2024-02-06T00:15:31Z</dcterms:modified>
  <cp:category/>
</cp:coreProperties>
</file>