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5年度\1401経理（下水）\経営比較分析表\"/>
    </mc:Choice>
  </mc:AlternateContent>
  <workbookProtection workbookAlgorithmName="SHA-512" workbookHashValue="H+iN+LUhrsCcNwfnf7H8qdfnya2qE+13499TpfcyJPg0w33lzg0QeQxMiIwc5izHdUXIYpNdqH/4OZNaSam5mA==" workbookSaltValue="ZuxuavHXWlPwFFMkpjQ5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D8" i="4"/>
  <c r="W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<sst xmlns="http://schemas.openxmlformats.org/spreadsheetml/2006/main" count="247" uniqueCount="120">
  <si>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</si>
  <si>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</si>
  <si>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</si>
  <si>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</si>
  <si>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</si>
  <si>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</si>
  <si>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</si>
  <si>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</si>
  <si>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</si>
  <si>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</si>
  <si>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</si>
  <si>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</si>
  <si>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</si>
  <si>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</si>
  <si>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</si>
  <si>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</si>
  <si>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</si>
  <si>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</si>
  <si>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</si>
  <si>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</si>
  <si>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</si>
  <si>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</si>
  <si>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</si>
  <si>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</si>
  <si>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</si>
  <si>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</si>
  <si>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</si>
  <si>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</si>
  <si>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</si>
  <si>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</si>
  <si>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</si>
  <si>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</si>
  <si>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</si>
  <si>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</si>
  <si>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</si>
  <si>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</si>
  <si>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</si>
  <si>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</si>
  <si>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</si>
  <si>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</si>
  <si>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</si>
  <si>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</si>
  <si>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</si>
  <si>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</si>
  <si>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</si>
  <si>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</si>
  <si>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</si>
  <si>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</si>
  <si>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</si>
  <si>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</si>
  <si>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</si>
  <si>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</si>
  <si>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</si>
  <si>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</si>
  <si>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</si>
  <si>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</si>
  <si>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</si>
  <si>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</si>
  <si>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</si>
  <si>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</si>
  <si>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</si>
  <si>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</si>
  <si>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</si>
  <si>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</si>
  <si>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</si>
  <si>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</si>
  <si>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</si>
  <si>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</si>
  <si>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</si>
  <si>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</si>
  <si>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</si>
  <si>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</si>
  <si>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</si>
  <si>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</si>
  <si>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</si>
  <si>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</si>
  <si>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</si>
  <si>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</si>
  <si>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</si>
  <si>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</si>
  <si>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</si>
  <si>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</si>
  <si>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</si>
  <si>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</si>
  <si>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</si>
  <si>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</si>
  <si>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</si>
  <si>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</si>
  <si>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</si>
  <si>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</si>
  <si>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</si>
  <si>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</si>
  <si>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</si>
  <si>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</si>
  <si>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</si>
  <si>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</si>
  <si>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</si>
  <si>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</si>
  <si>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</si>
  <si>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</si>
  <si>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</si>
  <si>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</si>
  <si>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</si>
  <si>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</si>
  <si>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</si>
  <si>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</si>
  <si>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</si>
  <si>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</si>
  <si>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</si>
  <si>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</si>
  <si>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</si>
  <si>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</si>
  <si>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</si>
  <si>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</si>
  <si>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</si>
  <si>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</si>
  <si>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</si>
  <si>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町村設置事業により平成17年度に供用開始し、15年以上が経過している。また、譲渡を受けた浄化槽については、設置後20年以上が経過しているものもあり、浄化槽本体の修繕需要も発生してきているとともに電気設備も老朽化が進んでいる。</t>
    <rPh sb="1" eb="4">
      <t>シチョウソン</t>
    </rPh>
    <rPh sb="4" eb="6">
      <t>セッチ</t>
    </rPh>
    <rPh sb="6" eb="8">
      <t>ジギョウ</t>
    </rPh>
    <rPh sb="11" eb="13">
      <t>ヘイセイ</t>
    </rPh>
    <rPh sb="15" eb="17">
      <t>ネンド</t>
    </rPh>
    <rPh sb="18" eb="20">
      <t>キョウヨウ</t>
    </rPh>
    <rPh sb="20" eb="22">
      <t>カイシ</t>
    </rPh>
    <rPh sb="26" eb="27">
      <t>ネン</t>
    </rPh>
    <rPh sb="27" eb="29">
      <t>イジョウ</t>
    </rPh>
    <rPh sb="30" eb="32">
      <t>ケイカ</t>
    </rPh>
    <rPh sb="40" eb="42">
      <t>ジョウト</t>
    </rPh>
    <rPh sb="43" eb="44">
      <t>ウ</t>
    </rPh>
    <rPh sb="46" eb="49">
      <t>ジョウカソウ</t>
    </rPh>
    <rPh sb="55" eb="57">
      <t>セッチ</t>
    </rPh>
    <rPh sb="57" eb="58">
      <t>ゴ</t>
    </rPh>
    <rPh sb="60" eb="61">
      <t>ネン</t>
    </rPh>
    <rPh sb="61" eb="63">
      <t>イジョウ</t>
    </rPh>
    <rPh sb="64" eb="66">
      <t>ケイカ</t>
    </rPh>
    <rPh sb="76" eb="79">
      <t>ジョウカソウ</t>
    </rPh>
    <rPh sb="79" eb="81">
      <t>ホンタイ</t>
    </rPh>
    <rPh sb="82" eb="84">
      <t>シュウゼン</t>
    </rPh>
    <rPh sb="84" eb="86">
      <t>ジュヨウ</t>
    </rPh>
    <rPh sb="87" eb="89">
      <t>ハッセイ</t>
    </rPh>
    <rPh sb="99" eb="101">
      <t>デンキ</t>
    </rPh>
    <rPh sb="101" eb="103">
      <t>セツビ</t>
    </rPh>
    <rPh sb="104" eb="107">
      <t>ロウキュウカ</t>
    </rPh>
    <rPh sb="108" eb="109">
      <t>スス</t>
    </rPh>
    <phoneticPr fontId="4"/>
  </si>
  <si>
    <t>　平成27年度に整備事業が終了している。
　資産状況を把握し健全な経営を行うため、令和6年4月の公営企業会計の適用に向け取組を進め、今後必要となる更新投資を見据え引き続き経費削減に努める。</t>
    <rPh sb="1" eb="3">
      <t>ヘイセイ</t>
    </rPh>
    <rPh sb="5" eb="7">
      <t>ネンド</t>
    </rPh>
    <rPh sb="8" eb="10">
      <t>セイビ</t>
    </rPh>
    <rPh sb="10" eb="12">
      <t>ジギョウ</t>
    </rPh>
    <rPh sb="13" eb="15">
      <t>シュウリョウ</t>
    </rPh>
    <rPh sb="22" eb="24">
      <t>シサン</t>
    </rPh>
    <rPh sb="24" eb="26">
      <t>ジョウキョウ</t>
    </rPh>
    <rPh sb="27" eb="29">
      <t>ハアク</t>
    </rPh>
    <rPh sb="30" eb="32">
      <t>ケンゼン</t>
    </rPh>
    <rPh sb="33" eb="35">
      <t>ケイエイ</t>
    </rPh>
    <rPh sb="36" eb="37">
      <t>オコナ</t>
    </rPh>
    <rPh sb="41" eb="43">
      <t>レイワ</t>
    </rPh>
    <rPh sb="44" eb="45">
      <t>ネン</t>
    </rPh>
    <rPh sb="46" eb="47">
      <t>ガツ</t>
    </rPh>
    <rPh sb="48" eb="50">
      <t>コウエイ</t>
    </rPh>
    <rPh sb="50" eb="52">
      <t>キギョウ</t>
    </rPh>
    <rPh sb="52" eb="54">
      <t>カイケイ</t>
    </rPh>
    <rPh sb="55" eb="57">
      <t>テキヨウ</t>
    </rPh>
    <rPh sb="58" eb="59">
      <t>ム</t>
    </rPh>
    <rPh sb="60" eb="61">
      <t>ト</t>
    </rPh>
    <rPh sb="61" eb="62">
      <t>クミ</t>
    </rPh>
    <rPh sb="63" eb="64">
      <t>スス</t>
    </rPh>
    <rPh sb="66" eb="68">
      <t>コンゴ</t>
    </rPh>
    <rPh sb="68" eb="70">
      <t>ヒツヨウ</t>
    </rPh>
    <rPh sb="73" eb="75">
      <t>コウシン</t>
    </rPh>
    <rPh sb="75" eb="77">
      <t>トウシ</t>
    </rPh>
    <rPh sb="78" eb="80">
      <t>ミス</t>
    </rPh>
    <rPh sb="81" eb="82">
      <t>ヒ</t>
    </rPh>
    <rPh sb="83" eb="84">
      <t>ツヅ</t>
    </rPh>
    <rPh sb="85" eb="87">
      <t>ケイヒ</t>
    </rPh>
    <rPh sb="87" eb="89">
      <t>サクゲン</t>
    </rPh>
    <rPh sb="90" eb="91">
      <t>ツト</t>
    </rPh>
    <phoneticPr fontId="4"/>
  </si>
  <si>
    <t>　①収益的収支比率は、公営企業会計適用事業等の増額により、前年度に比べ8.68ポイント悪化した。今後も、人口減少や節水志向等による使用料収入の減少や将来必要となる更新費用を見据え、引き続き維持管理費等の削減に取り組む必要がある。
　④企業債残高対事業規模は、企業債の償還が進み、また、分流式下水道等に要する経費として地方債現在高に対する一般会計の負担率が高いことから当年度も比率が低く、類似団体と比較しても大幅に低くなっている。
　⑤経費回収率は、下水道使用料収入の減及び修繕費等の増による汚水処理費の増により前年度に比べ3.16ポイント悪化し、類似団体と比較しても低水準である。健全経営に向け汚水処理費用の削減に努める必要がある。
　また、⑥汚水処理原価も、前年度に比べ28.69円増加し、類似団体と比較しても高くなっている。さらなる維持管理費の削減等による経営改善が必要である。
　⑦施設利用率は、昨年度とほぼ変化はない。今後も使用状況を注視する必要がある。
　⑧水洗化率は、100％であり公共用水域の水質保全に繋がっている。</t>
    <rPh sb="2" eb="5">
      <t>シュウエキテキ</t>
    </rPh>
    <rPh sb="5" eb="7">
      <t>シュウシ</t>
    </rPh>
    <rPh sb="7" eb="9">
      <t>ヒリツ</t>
    </rPh>
    <rPh sb="11" eb="13">
      <t>コウエイ</t>
    </rPh>
    <rPh sb="13" eb="15">
      <t>キギョウ</t>
    </rPh>
    <rPh sb="15" eb="17">
      <t>カイケイ</t>
    </rPh>
    <rPh sb="17" eb="19">
      <t>テキヨウ</t>
    </rPh>
    <rPh sb="19" eb="21">
      <t>ジギョウ</t>
    </rPh>
    <rPh sb="21" eb="22">
      <t>トウ</t>
    </rPh>
    <rPh sb="23" eb="24">
      <t>ゾウ</t>
    </rPh>
    <rPh sb="24" eb="25">
      <t>ガク</t>
    </rPh>
    <rPh sb="29" eb="32">
      <t>ゼンネンド</t>
    </rPh>
    <rPh sb="33" eb="34">
      <t>クラ</t>
    </rPh>
    <rPh sb="43" eb="45">
      <t>アッカ</t>
    </rPh>
    <rPh sb="48" eb="50">
      <t>コンゴ</t>
    </rPh>
    <rPh sb="52" eb="54">
      <t>ジンコウ</t>
    </rPh>
    <rPh sb="54" eb="56">
      <t>ゲンショウ</t>
    </rPh>
    <rPh sb="57" eb="59">
      <t>セッスイ</t>
    </rPh>
    <rPh sb="59" eb="61">
      <t>シコウ</t>
    </rPh>
    <rPh sb="61" eb="62">
      <t>トウ</t>
    </rPh>
    <rPh sb="65" eb="68">
      <t>シヨウリョウ</t>
    </rPh>
    <rPh sb="68" eb="70">
      <t>シュウニュウ</t>
    </rPh>
    <rPh sb="71" eb="72">
      <t>ゲン</t>
    </rPh>
    <rPh sb="72" eb="73">
      <t>ショウ</t>
    </rPh>
    <rPh sb="74" eb="76">
      <t>ショウライ</t>
    </rPh>
    <rPh sb="76" eb="78">
      <t>ヒツヨウ</t>
    </rPh>
    <rPh sb="81" eb="83">
      <t>コウシン</t>
    </rPh>
    <rPh sb="83" eb="85">
      <t>ヒヨウ</t>
    </rPh>
    <rPh sb="86" eb="88">
      <t>ミス</t>
    </rPh>
    <rPh sb="90" eb="91">
      <t>ヒ</t>
    </rPh>
    <rPh sb="92" eb="93">
      <t>ツヅ</t>
    </rPh>
    <rPh sb="94" eb="96">
      <t>イジ</t>
    </rPh>
    <rPh sb="96" eb="99">
      <t>カンリヒ</t>
    </rPh>
    <rPh sb="99" eb="100">
      <t>トウ</t>
    </rPh>
    <rPh sb="101" eb="103">
      <t>サクゲン</t>
    </rPh>
    <rPh sb="104" eb="105">
      <t>ト</t>
    </rPh>
    <rPh sb="106" eb="107">
      <t>ク</t>
    </rPh>
    <rPh sb="108" eb="110">
      <t>ヒツヨウ</t>
    </rPh>
    <rPh sb="117" eb="119">
      <t>キギョウ</t>
    </rPh>
    <rPh sb="119" eb="120">
      <t>サイ</t>
    </rPh>
    <rPh sb="120" eb="127">
      <t>ザンダカタイジギョウキボ</t>
    </rPh>
    <rPh sb="129" eb="131">
      <t>キギョウ</t>
    </rPh>
    <rPh sb="131" eb="132">
      <t>サイ</t>
    </rPh>
    <rPh sb="133" eb="135">
      <t>ショウカン</t>
    </rPh>
    <rPh sb="136" eb="137">
      <t>スス</t>
    </rPh>
    <rPh sb="142" eb="144">
      <t>ブンリュウ</t>
    </rPh>
    <rPh sb="144" eb="145">
      <t>シキ</t>
    </rPh>
    <rPh sb="145" eb="148">
      <t>ゲスイドウ</t>
    </rPh>
    <rPh sb="148" eb="149">
      <t>トウ</t>
    </rPh>
    <rPh sb="150" eb="151">
      <t>ヨウ</t>
    </rPh>
    <rPh sb="153" eb="155">
      <t>ケイヒ</t>
    </rPh>
    <rPh sb="158" eb="161">
      <t>チホウサイ</t>
    </rPh>
    <rPh sb="161" eb="163">
      <t>ゲンザイ</t>
    </rPh>
    <rPh sb="163" eb="164">
      <t>ダカ</t>
    </rPh>
    <rPh sb="165" eb="166">
      <t>タイ</t>
    </rPh>
    <rPh sb="168" eb="170">
      <t>イッパン</t>
    </rPh>
    <rPh sb="170" eb="172">
      <t>カイケイ</t>
    </rPh>
    <rPh sb="173" eb="175">
      <t>フタン</t>
    </rPh>
    <rPh sb="175" eb="176">
      <t>リツ</t>
    </rPh>
    <rPh sb="177" eb="178">
      <t>タカ</t>
    </rPh>
    <rPh sb="183" eb="186">
      <t>トウネンド</t>
    </rPh>
    <rPh sb="187" eb="189">
      <t>ヒリツ</t>
    </rPh>
    <rPh sb="190" eb="191">
      <t>ヒク</t>
    </rPh>
    <rPh sb="193" eb="195">
      <t>ルイジ</t>
    </rPh>
    <rPh sb="195" eb="197">
      <t>ダンタイ</t>
    </rPh>
    <rPh sb="198" eb="200">
      <t>ヒカク</t>
    </rPh>
    <rPh sb="203" eb="205">
      <t>オオハバ</t>
    </rPh>
    <rPh sb="206" eb="207">
      <t>ヒク</t>
    </rPh>
    <rPh sb="217" eb="219">
      <t>ケイヒ</t>
    </rPh>
    <rPh sb="219" eb="221">
      <t>カイシュウ</t>
    </rPh>
    <rPh sb="221" eb="222">
      <t>リツ</t>
    </rPh>
    <rPh sb="224" eb="227">
      <t>ゲスイドウ</t>
    </rPh>
    <rPh sb="227" eb="230">
      <t>シヨウリョウ</t>
    </rPh>
    <rPh sb="230" eb="232">
      <t>シュウニュウ</t>
    </rPh>
    <rPh sb="233" eb="234">
      <t>ゲン</t>
    </rPh>
    <rPh sb="234" eb="235">
      <t>オヨ</t>
    </rPh>
    <rPh sb="236" eb="238">
      <t>シュウゼン</t>
    </rPh>
    <rPh sb="238" eb="239">
      <t>ヒ</t>
    </rPh>
    <rPh sb="239" eb="240">
      <t>トウ</t>
    </rPh>
    <rPh sb="241" eb="242">
      <t>ゾウ</t>
    </rPh>
    <rPh sb="245" eb="247">
      <t>オスイ</t>
    </rPh>
    <rPh sb="247" eb="249">
      <t>ショリ</t>
    </rPh>
    <rPh sb="249" eb="250">
      <t>ヒ</t>
    </rPh>
    <rPh sb="251" eb="252">
      <t>ゾウ</t>
    </rPh>
    <rPh sb="255" eb="258">
      <t>ゼンネンド</t>
    </rPh>
    <rPh sb="259" eb="260">
      <t>クラ</t>
    </rPh>
    <rPh sb="269" eb="271">
      <t>アッカ</t>
    </rPh>
    <rPh sb="273" eb="275">
      <t>ルイジ</t>
    </rPh>
    <rPh sb="275" eb="277">
      <t>ダンタイ</t>
    </rPh>
    <rPh sb="278" eb="280">
      <t>ヒカク</t>
    </rPh>
    <rPh sb="283" eb="284">
      <t>テイ</t>
    </rPh>
    <rPh sb="284" eb="286">
      <t>スイジュン</t>
    </rPh>
    <rPh sb="290" eb="292">
      <t>ケンゼン</t>
    </rPh>
    <rPh sb="292" eb="294">
      <t>ケイエイ</t>
    </rPh>
    <rPh sb="295" eb="296">
      <t>ム</t>
    </rPh>
    <rPh sb="297" eb="299">
      <t>オスイ</t>
    </rPh>
    <rPh sb="299" eb="301">
      <t>ショリ</t>
    </rPh>
    <rPh sb="301" eb="303">
      <t>ヒヨウ</t>
    </rPh>
    <rPh sb="304" eb="306">
      <t>サクゲン</t>
    </rPh>
    <rPh sb="307" eb="308">
      <t>ツト</t>
    </rPh>
    <rPh sb="310" eb="312">
      <t>ヒツヨウ</t>
    </rPh>
    <rPh sb="322" eb="324">
      <t>オスイ</t>
    </rPh>
    <rPh sb="324" eb="326">
      <t>ショリ</t>
    </rPh>
    <rPh sb="326" eb="328">
      <t>ゲンカ</t>
    </rPh>
    <rPh sb="330" eb="333">
      <t>ゼンネンド</t>
    </rPh>
    <rPh sb="334" eb="335">
      <t>クラ</t>
    </rPh>
    <rPh sb="341" eb="342">
      <t>エン</t>
    </rPh>
    <rPh sb="342" eb="343">
      <t>ゾウ</t>
    </rPh>
    <rPh sb="343" eb="344">
      <t>カ</t>
    </rPh>
    <rPh sb="346" eb="348">
      <t>ルイジ</t>
    </rPh>
    <rPh sb="348" eb="350">
      <t>ダンタイ</t>
    </rPh>
    <rPh sb="351" eb="353">
      <t>ヒカク</t>
    </rPh>
    <rPh sb="356" eb="357">
      <t>タカ</t>
    </rPh>
    <rPh sb="368" eb="370">
      <t>イジ</t>
    </rPh>
    <rPh sb="370" eb="373">
      <t>カンリヒ</t>
    </rPh>
    <rPh sb="374" eb="376">
      <t>サクゲン</t>
    </rPh>
    <rPh sb="376" eb="377">
      <t>トウ</t>
    </rPh>
    <rPh sb="380" eb="382">
      <t>ケイエイ</t>
    </rPh>
    <rPh sb="382" eb="384">
      <t>カイゼン</t>
    </rPh>
    <rPh sb="385" eb="387">
      <t>ヒツヨウ</t>
    </rPh>
    <rPh sb="394" eb="396">
      <t>シセツ</t>
    </rPh>
    <rPh sb="396" eb="398">
      <t>リヨウ</t>
    </rPh>
    <rPh sb="398" eb="399">
      <t>リツ</t>
    </rPh>
    <rPh sb="401" eb="403">
      <t>サクネン</t>
    </rPh>
    <rPh sb="403" eb="404">
      <t>ド</t>
    </rPh>
    <rPh sb="407" eb="409">
      <t>ヘンカ</t>
    </rPh>
    <rPh sb="413" eb="415">
      <t>コンゴ</t>
    </rPh>
    <rPh sb="416" eb="418">
      <t>シヨウ</t>
    </rPh>
    <rPh sb="418" eb="420">
      <t>ジョウキョウ</t>
    </rPh>
    <rPh sb="421" eb="423">
      <t>チュウシ</t>
    </rPh>
    <rPh sb="425" eb="427">
      <t>ヒツヨウ</t>
    </rPh>
    <rPh sb="434" eb="437">
      <t>スイセンカ</t>
    </rPh>
    <rPh sb="437" eb="438">
      <t>リツ</t>
    </rPh>
    <rPh sb="447" eb="449">
      <t>コウキョウ</t>
    </rPh>
    <rPh sb="449" eb="450">
      <t>ヨウ</t>
    </rPh>
    <rPh sb="450" eb="452">
      <t>スイイキ</t>
    </rPh>
    <rPh sb="453" eb="455">
      <t>スイシツ</t>
    </rPh>
    <rPh sb="455" eb="457">
      <t>ホゼン</t>
    </rPh>
    <rPh sb="458" eb="459">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</si>
</sst>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A1-4B5F-9E6B-2904452DC5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A1-4B5F-9E6B-2904452DC5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40.06</c:v>
                </c:pt>
                <c:pt idx="1">
                  <c:v>39.47</c:v>
                </c:pt>
                <c:pt idx="2">
                  <c:v>42.43</c:v>
                </c:pt>
                <c:pt idx="3">
                  <c:v>42.09</c:v>
                </c:pt>
                <c:pt idx="4">
                  <c:v>41</c:v>
                </c:pt>
              </c:numCache>
            </c:numRef>
          </c:val>
          <c:extLst>
            <c:ext xmlns:c16="http://schemas.microsoft.com/office/drawing/2014/chart" uri="{C3380CC4-5D6E-409C-BE32-E72D297353CC}">
              <c16:uniqueId val="{00000000-E675-4FBC-91E3-A16820F20C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E675-4FBC-91E3-A16820F20C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E5-4CB0-8B36-A4C5709E6A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80E5-4CB0-8B36-A4C5709E6A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100.03</c:v>
                </c:pt>
                <c:pt idx="2">
                  <c:v>99.94</c:v>
                </c:pt>
                <c:pt idx="3">
                  <c:v>99.98</c:v>
                </c:pt>
                <c:pt idx="4">
                  <c:v>91.3</c:v>
                </c:pt>
              </c:numCache>
            </c:numRef>
          </c:val>
          <c:extLst>
            <c:ext xmlns:c16="http://schemas.microsoft.com/office/drawing/2014/chart" uri="{C3380CC4-5D6E-409C-BE32-E72D297353CC}">
              <c16:uniqueId val="{00000000-2835-429B-A7E4-5A49AD6CD4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5-429B-A7E4-5A49AD6CD4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3-4B26-8227-8EB2F14030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3-4B26-8227-8EB2F14030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4B-4B24-94F7-479515EE6F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B-4B24-94F7-479515EE6F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C-47DC-88EA-E6C4A73408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C-47DC-88EA-E6C4A73408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2-4341-93A9-C810A31723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2-4341-93A9-C810A31723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19.96</c:v>
                </c:pt>
                <c:pt idx="1">
                  <c:v>1.85</c:v>
                </c:pt>
                <c:pt idx="2" formatCode="#,##0.00;&quot;△&quot;#,##0.00">
                  <c:v>0</c:v>
                </c:pt>
                <c:pt idx="3" formatCode="#,##0.00;&quot;△&quot;#,##0.00">
                  <c:v>0</c:v>
                </c:pt>
                <c:pt idx="4">
                  <c:v>9.17</c:v>
                </c:pt>
              </c:numCache>
            </c:numRef>
          </c:val>
          <c:extLst>
            <c:ext xmlns:c16="http://schemas.microsoft.com/office/drawing/2014/chart" uri="{C3380CC4-5D6E-409C-BE32-E72D297353CC}">
              <c16:uniqueId val="{00000000-DCAC-43F2-B1C4-54A565F7E5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DCAC-43F2-B1C4-54A565F7E5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44.4</c:v>
                </c:pt>
                <c:pt idx="1">
                  <c:v>45.22</c:v>
                </c:pt>
                <c:pt idx="2">
                  <c:v>49.34</c:v>
                </c:pt>
                <c:pt idx="3">
                  <c:v>47.66</c:v>
                </c:pt>
                <c:pt idx="4">
                  <c:v>44.5</c:v>
                </c:pt>
              </c:numCache>
            </c:numRef>
          </c:val>
          <c:extLst>
            <c:ext xmlns:c16="http://schemas.microsoft.com/office/drawing/2014/chart" uri="{C3380CC4-5D6E-409C-BE32-E72D297353CC}">
              <c16:uniqueId val="{00000000-8729-4CCF-9590-5E4877907F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8729-4CCF-9590-5E4877907F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395.57</c:v>
                </c:pt>
                <c:pt idx="1">
                  <c:v>391.93</c:v>
                </c:pt>
                <c:pt idx="2">
                  <c:v>366.06</c:v>
                </c:pt>
                <c:pt idx="3">
                  <c:v>379.74</c:v>
                </c:pt>
                <c:pt idx="4">
                  <c:v>408.43</c:v>
                </c:pt>
              </c:numCache>
            </c:numRef>
          </c:val>
          <c:extLst>
            <c:ext xmlns:c16="http://schemas.microsoft.com/office/drawing/2014/chart" uri="{C3380CC4-5D6E-409C-BE32-E72D297353CC}">
              <c16:uniqueId val="{00000000-D1FF-4F74-988E-A58BF30AE7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D1FF-4F74-988E-A58BF30AE7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浜田市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50681</v>
      </c>
      <c r="AM8" s="37"/>
      <c r="AN8" s="37"/>
      <c r="AO8" s="37"/>
      <c r="AP8" s="37"/>
      <c r="AQ8" s="37"/>
      <c r="AR8" s="37"/>
      <c r="AS8" s="37"/>
      <c r="AT8" s="38">
        <f>データ!T6</f>
        <v>690.64</v>
      </c>
      <c r="AU8" s="38"/>
      <c r="AV8" s="38"/>
      <c r="AW8" s="38"/>
      <c r="AX8" s="38"/>
      <c r="AY8" s="38"/>
      <c r="AZ8" s="38"/>
      <c r="BA8" s="38"/>
      <c r="BB8" s="38">
        <f>データ!U6</f>
        <v>73.38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2.16</v>
      </c>
      <c r="Q10" s="38"/>
      <c r="R10" s="38"/>
      <c r="S10" s="38"/>
      <c r="T10" s="38"/>
      <c r="U10" s="38"/>
      <c r="V10" s="38"/>
      <c r="W10" s="38">
        <f>データ!Q6</f>
        <v>100</v>
      </c>
      <c r="X10" s="38"/>
      <c r="Y10" s="38"/>
      <c r="Z10" s="38"/>
      <c r="AA10" s="38"/>
      <c r="AB10" s="38"/>
      <c r="AC10" s="38"/>
      <c r="AD10" s="37">
        <f>データ!R6</f>
        <v>3025</v>
      </c>
      <c r="AE10" s="37"/>
      <c r="AF10" s="37"/>
      <c r="AG10" s="37"/>
      <c r="AH10" s="37"/>
      <c r="AI10" s="37"/>
      <c r="AJ10" s="37"/>
      <c r="AK10" s="2"/>
      <c r="AL10" s="37">
        <f>データ!V6</f>
        <v>1082</v>
      </c>
      <c r="AM10" s="37"/>
      <c r="AN10" s="37"/>
      <c r="AO10" s="37"/>
      <c r="AP10" s="37"/>
      <c r="AQ10" s="37"/>
      <c r="AR10" s="37"/>
      <c r="AS10" s="37"/>
      <c r="AT10" s="38">
        <f>データ!W6</f>
        <v>350.25</v>
      </c>
      <c r="AU10" s="38"/>
      <c r="AV10" s="38"/>
      <c r="AW10" s="38"/>
      <c r="AX10" s="38"/>
      <c r="AY10" s="38"/>
      <c r="AZ10" s="38"/>
      <c r="BA10" s="38"/>
      <c r="BB10" s="38">
        <f>データ!X6</f>
        <v>3.09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SacaZ+RmrtFpskVHgbb6KysxGtWIXgwu+/1eu5KkW6mVGM3ma9tiVraGUhMrhMT6ODzKMkLSx1COqiW7r/VzoA==" saltValue="Fh1ZkK8DPI8mw3vwoc6Y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322024</v>
      </c>
      <c r="D6" s="19">
        <f t="shared" si="3"/>
        <v>47</v>
      </c>
      <c r="E6" s="19">
        <f t="shared" si="3"/>
        <v>18</v>
      </c>
      <c r="F6" s="19">
        <f t="shared" si="3"/>
        <v>0</v>
      </c>
      <c r="G6" s="19">
        <f t="shared" si="3"/>
        <v>0</v>
      </c>
      <c r="H6" s="19" t="str">
        <f t="shared" si="3"/>
        <v>島根県　浜田市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2.16</v>
      </c>
      <c r="Q6" s="20">
        <f t="shared" si="3"/>
        <v>100</v>
      </c>
      <c r="R6" s="20">
        <f t="shared" si="3"/>
        <v>3025</v>
      </c>
      <c r="S6" s="20">
        <f t="shared" si="3"/>
        <v>50681</v>
      </c>
      <c r="T6" s="20">
        <f t="shared" si="3"/>
        <v>690.64</v>
      </c>
      <c r="U6" s="20">
        <f t="shared" si="3"/>
        <v>73.38</v>
      </c>
      <c r="V6" s="20">
        <f t="shared" si="3"/>
        <v>1082</v>
      </c>
      <c r="W6" s="20">
        <f t="shared" si="3"/>
        <v>350.25</v>
      </c>
      <c r="X6" s="20">
        <f t="shared" si="3"/>
        <v>3.09</v>
      </c>
      <c r="Y6" s="21">
        <f>IF(Y7="",NA(),Y7)</f>
        <v>100</v>
      </c>
      <c r="Z6" s="21">
        <f t="shared" ref="Z6:AH6" si="4">IF(Z7="",NA(),Z7)</f>
        <v>100.03</v>
      </c>
      <c r="AA6" s="21">
        <f t="shared" si="4"/>
        <v>99.94</v>
      </c>
      <c r="AB6" s="21">
        <f t="shared" si="4"/>
        <v>99.98</v>
      </c>
      <c r="AC6" s="21">
        <f t="shared" si="4"/>
        <v>91.3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19.96</v>
      </c>
      <c r="BG6" s="21">
        <f t="shared" ref="BG6:BO6" si="7">IF(BG7="",NA(),BG7)</f>
        <v>1.85</v>
      </c>
      <c r="BH6" s="20">
        <f t="shared" si="7"/>
        <v>0</v>
      </c>
      <c r="BI6" s="20">
        <f t="shared" si="7"/>
        <v>0</v>
      </c>
      <c r="BJ6" s="21">
        <f t="shared" si="7"/>
        <v>9.17</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44.4</v>
      </c>
      <c r="BR6" s="21">
        <f t="shared" ref="BR6:BZ6" si="8">IF(BR7="",NA(),BR7)</f>
        <v>45.22</v>
      </c>
      <c r="BS6" s="21">
        <f t="shared" si="8"/>
        <v>49.34</v>
      </c>
      <c r="BT6" s="21">
        <f t="shared" si="8"/>
        <v>47.66</v>
      </c>
      <c r="BU6" s="21">
        <f t="shared" si="8"/>
        <v>44.5</v>
      </c>
      <c r="BV6" s="21">
        <f t="shared" si="8"/>
        <v>55.85</v>
      </c>
      <c r="BW6" s="21">
        <f t="shared" si="8"/>
        <v>53.23</v>
      </c>
      <c r="BX6" s="21">
        <f t="shared" si="8"/>
        <v>60.59</v>
      </c>
      <c r="BY6" s="21">
        <f t="shared" si="8"/>
        <v>60</v>
      </c>
      <c r="BZ6" s="21">
        <f t="shared" si="8"/>
        <v>59.01</v>
      </c>
      <c r="CA6" s="20" t="str">
        <f>IF(CA7="","",IF(CA7="-","【-】","【"&amp;SUBSTITUTE(TEXT(CA7,"#,##0.00"),"-","△")&amp;"】"))</f>
        <v>【57.03】</v>
      </c>
      <c r="CB6" s="21">
        <f>IF(CB7="",NA(),CB7)</f>
        <v>395.57</v>
      </c>
      <c r="CC6" s="21">
        <f t="shared" ref="CC6:CK6" si="9">IF(CC7="",NA(),CC7)</f>
        <v>391.93</v>
      </c>
      <c r="CD6" s="21">
        <f t="shared" si="9"/>
        <v>366.06</v>
      </c>
      <c r="CE6" s="21">
        <f t="shared" si="9"/>
        <v>379.74</v>
      </c>
      <c r="CF6" s="21">
        <f t="shared" si="9"/>
        <v>408.43</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40.06</v>
      </c>
      <c r="CN6" s="21">
        <f t="shared" ref="CN6:CV6" si="10">IF(CN7="",NA(),CN7)</f>
        <v>39.47</v>
      </c>
      <c r="CO6" s="21">
        <f t="shared" si="10"/>
        <v>42.43</v>
      </c>
      <c r="CP6" s="21">
        <f t="shared" si="10"/>
        <v>42.09</v>
      </c>
      <c r="CQ6" s="21">
        <f t="shared" si="10"/>
        <v>41</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322024</v>
      </c>
      <c r="D7" s="23">
        <v>47</v>
      </c>
      <c r="E7" s="23">
        <v>18</v>
      </c>
      <c r="F7" s="23">
        <v>0</v>
      </c>
      <c r="G7" s="23">
        <v>0</v>
      </c>
      <c r="H7" s="23" t="s">
        <v>98</v>
      </c>
      <c r="I7" s="23" t="s">
        <v>99</v>
      </c>
      <c r="J7" s="23" t="s">
        <v>100</v>
      </c>
      <c r="K7" s="23" t="s">
        <v>101</v>
      </c>
      <c r="L7" s="23" t="s">
        <v>102</v>
      </c>
      <c r="M7" s="23" t="s">
        <v>103</v>
      </c>
      <c r="N7" s="24" t="s">
        <v>104</v>
      </c>
      <c r="O7" s="24" t="s">
        <v>105</v>
      </c>
      <c r="P7" s="24">
        <v>2.16</v>
      </c>
      <c r="Q7" s="24">
        <v>100</v>
      </c>
      <c r="R7" s="24">
        <v>3025</v>
      </c>
      <c r="S7" s="24">
        <v>50681</v>
      </c>
      <c r="T7" s="24">
        <v>690.64</v>
      </c>
      <c r="U7" s="24">
        <v>73.38</v>
      </c>
      <c r="V7" s="24">
        <v>1082</v>
      </c>
      <c r="W7" s="24">
        <v>350.25</v>
      </c>
      <c r="X7" s="24">
        <v>3.09</v>
      </c>
      <c r="Y7" s="24">
        <v>100</v>
      </c>
      <c r="Z7" s="24">
        <v>100.03</v>
      </c>
      <c r="AA7" s="24">
        <v>99.94</v>
      </c>
      <c r="AB7" s="24">
        <v>99.98</v>
      </c>
      <c r="AC7" s="24">
        <v>91.3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19.96</v>
      </c>
      <c r="BG7" s="24">
        <v>1.85</v>
      </c>
      <c r="BH7" s="24">
        <v>0</v>
      </c>
      <c r="BI7" s="24">
        <v>0</v>
      </c>
      <c r="BJ7" s="24">
        <v>9.17</v>
      </c>
      <c r="BK7" s="24">
        <v>386.46</v>
      </c>
      <c r="BL7" s="24">
        <v>421.25</v>
      </c>
      <c r="BM7" s="24">
        <v>294.27</v>
      </c>
      <c r="BN7" s="24">
        <v>294.08999999999997</v>
      </c>
      <c r="BO7" s="24">
        <v>294.08999999999997</v>
      </c>
      <c r="BP7" s="24">
        <v>307.39</v>
      </c>
      <c r="BQ7" s="24">
        <v>44.4</v>
      </c>
      <c r="BR7" s="24">
        <v>45.22</v>
      </c>
      <c r="BS7" s="24">
        <v>49.34</v>
      </c>
      <c r="BT7" s="24">
        <v>47.66</v>
      </c>
      <c r="BU7" s="24">
        <v>44.5</v>
      </c>
      <c r="BV7" s="24">
        <v>55.85</v>
      </c>
      <c r="BW7" s="24">
        <v>53.23</v>
      </c>
      <c r="BX7" s="24">
        <v>60.59</v>
      </c>
      <c r="BY7" s="24">
        <v>60</v>
      </c>
      <c r="BZ7" s="24">
        <v>59.01</v>
      </c>
      <c r="CA7" s="24">
        <v>57.03</v>
      </c>
      <c r="CB7" s="24">
        <v>395.57</v>
      </c>
      <c r="CC7" s="24">
        <v>391.93</v>
      </c>
      <c r="CD7" s="24">
        <v>366.06</v>
      </c>
      <c r="CE7" s="24">
        <v>379.74</v>
      </c>
      <c r="CF7" s="24">
        <v>408.43</v>
      </c>
      <c r="CG7" s="24">
        <v>287.91000000000003</v>
      </c>
      <c r="CH7" s="24">
        <v>283.3</v>
      </c>
      <c r="CI7" s="24">
        <v>280.23</v>
      </c>
      <c r="CJ7" s="24">
        <v>282.70999999999998</v>
      </c>
      <c r="CK7" s="24">
        <v>291.82</v>
      </c>
      <c r="CL7" s="24">
        <v>294.83</v>
      </c>
      <c r="CM7" s="24">
        <v>40.06</v>
      </c>
      <c r="CN7" s="24">
        <v>39.47</v>
      </c>
      <c r="CO7" s="24">
        <v>42.43</v>
      </c>
      <c r="CP7" s="24">
        <v>42.09</v>
      </c>
      <c r="CQ7" s="24">
        <v>41</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麻菜美</cp:lastModifiedBy>
  <dcterms:created xsi:type="dcterms:W3CDTF">2023-12-12T03:00:34Z</dcterms:created>
  <dcterms:modified xsi:type="dcterms:W3CDTF">2024-01-31T01:06:13Z</dcterms:modified>
  <cp:category/>
</cp:coreProperties>
</file>