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5年度\0000庶務\R5_調査・回答・通知\【R6.2.2（金）〆切】公営企業に係る「経営比較分析表」の分析等について\下水道\"/>
    </mc:Choice>
  </mc:AlternateContent>
  <workbookProtection workbookAlgorithmName="SHA-512" workbookHashValue="t6v6Fkypqb/R2+XORtnZLc5WkdCgY9Ue/KqvdSUBMrDoi7ZSo9ZH7SJS0vcuiyx5fb3hdBHrYbDlJ1mJNGbJbQ==" workbookSaltValue="/1WCygtFmoo/5ZztRosO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L8" i="4"/>
  <c r="AD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<sst xmlns="http://schemas.openxmlformats.org/spreadsheetml/2006/main" count="236" uniqueCount="120">
  <si>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</si>
  <si>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</si>
  <si>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</si>
  <si>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</si>
  <si>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</si>
  <si>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</si>
  <si>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</si>
  <si>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</si>
  <si>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</si>
  <si>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</si>
  <si>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</si>
  <si>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</si>
  <si>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</si>
  <si>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</si>
  <si>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</si>
  <si>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</si>
  <si>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</si>
  <si>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</si>
  <si>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</si>
  <si>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</si>
  <si>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</si>
  <si>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</si>
  <si>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</si>
  <si>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</si>
  <si>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</si>
  <si>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</si>
  <si>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</si>
  <si>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</si>
  <si>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</si>
  <si>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</si>
  <si>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</si>
  <si>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</si>
  <si>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</si>
  <si>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</si>
  <si>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</si>
  <si>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</si>
  <si>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</si>
  <si>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</si>
  <si>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</si>
  <si>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</si>
  <si>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</si>
  <si>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</si>
  <si>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</si>
  <si>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</si>
  <si>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</si>
  <si>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</si>
  <si>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</si>
  <si>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</si>
  <si>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</si>
  <si>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</si>
  <si>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</si>
  <si>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</si>
  <si>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</si>
  <si>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</si>
  <si>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</si>
  <si>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</si>
  <si>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</si>
  <si>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</si>
  <si>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</si>
  <si>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</si>
  <si>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</si>
  <si>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</si>
  <si>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</si>
  <si>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</si>
  <si>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</si>
  <si>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</si>
  <si>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</si>
  <si>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</si>
  <si>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</si>
  <si>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</si>
  <si>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</si>
  <si>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</si>
  <si>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</si>
  <si>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</si>
  <si>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</si>
  <si>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</si>
  <si>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</si>
  <si>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</si>
  <si>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</si>
  <si>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</si>
  <si>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</si>
  <si>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</si>
  <si>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</si>
  <si>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</si>
  <si>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</si>
  <si>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</si>
  <si>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</si>
  <si>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</si>
  <si>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</si>
  <si>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</si>
  <si>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</si>
  <si>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</si>
  <si>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</si>
  <si>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</si>
  <si>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</si>
  <si>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</si>
  <si>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</si>
  <si>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</si>
  <si>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</si>
  <si>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</si>
  <si>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</si>
  <si>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</si>
  <si>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</si>
  <si>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</si>
  <si>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</si>
  <si>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</si>
  <si>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</si>
  <si>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</si>
  <si>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</si>
  <si>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</si>
  <si>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</si>
  <si>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</si>
  <si>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</si>
  <si>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</si>
  <si>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</si>
  <si>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</si>
  <si>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</si>
  <si>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本市は、企業債償還金は一般会計からの繰入金（基準内）で負担し、施設の維持管理費を使用料収入で賄うことを経営方針の基本に据え事業運営を行っている。
　しかし、令和6年4月の公営企業会計への移行後は、繰入基準が変更となるため、基準外繰入の割合が高まる。
　また、維持管理費においても一般会計からの基準外繰入金に頼っている。令和3年4月に農業集落排水事業の一部を公共下水道事業へ統合したこと等により区域内人口も減少しており、継続的に維持管理費の削減に努める必要がある。
　安定的な汚水処理事業を継続的に行っていくため、引き続き計画的な更新事業を行うとともに経費削減に努める。</t>
    <rPh sb="23" eb="26">
      <t>キジュンナイ</t>
    </rPh>
    <rPh sb="96" eb="97">
      <t>ゴ</t>
    </rPh>
    <rPh sb="99" eb="101">
      <t>クリイレ</t>
    </rPh>
    <rPh sb="101" eb="103">
      <t>キジュン</t>
    </rPh>
    <rPh sb="104" eb="106">
      <t>ヘンコウ</t>
    </rPh>
    <rPh sb="112" eb="114">
      <t>キジュン</t>
    </rPh>
    <rPh sb="114" eb="115">
      <t>ガイ</t>
    </rPh>
    <rPh sb="116" eb="117">
      <t>イ</t>
    </rPh>
    <rPh sb="118" eb="120">
      <t>ワリアイ</t>
    </rPh>
    <rPh sb="121" eb="122">
      <t>タカ</t>
    </rPh>
    <rPh sb="147" eb="149">
      <t>キジュン</t>
    </rPh>
    <rPh sb="149" eb="150">
      <t>ガイ</t>
    </rPh>
    <rPh sb="193" eb="194">
      <t>トウ</t>
    </rPh>
    <rPh sb="203" eb="205">
      <t>ゲンショウ</t>
    </rPh>
    <rPh sb="226" eb="228">
      <t>ヒツヨウ</t>
    </rPh>
    <rPh sb="261" eb="264">
      <t>ケイカクテキ</t>
    </rPh>
    <rPh sb="265" eb="267">
      <t>コウシン</t>
    </rPh>
    <rPh sb="267" eb="269">
      <t>ジギョウ</t>
    </rPh>
    <rPh sb="270" eb="271">
      <t>オコナ</t>
    </rPh>
    <rPh sb="276" eb="278">
      <t>ケイヒ</t>
    </rPh>
    <rPh sb="278" eb="280">
      <t>サクゲン</t>
    </rPh>
    <rPh sb="281" eb="282">
      <t>ツト</t>
    </rPh>
    <phoneticPr fontId="4"/>
  </si>
  <si>
    <r>
      <t>　総費用に対し総収益の増加が多く、企業債償還金も減少したため、①</t>
    </r>
    <r>
      <rPr>
        <sz val="11"/>
        <rFont val="ＭＳ ゴシック"/>
        <family val="3"/>
        <charset val="128"/>
      </rPr>
      <t>収益的収支比率は前年度に比べ1.72ポイント改善したが、企業債償還の負担は依然として大きく、収益的収支の圧迫要因となっている。
　⑥汚水処理原価は汚水資本費の増に伴う</t>
    </r>
    <r>
      <rPr>
        <sz val="11"/>
        <color rgb="FFFF0000"/>
        <rFont val="ＭＳ ゴシック"/>
        <family val="3"/>
        <charset val="128"/>
      </rPr>
      <t>汚水処理費の増</t>
    </r>
    <r>
      <rPr>
        <sz val="11"/>
        <rFont val="ＭＳ ゴシック"/>
        <family val="3"/>
        <charset val="128"/>
      </rPr>
      <t>、有収水量の減により前年度比19.89円増となり、依然として</t>
    </r>
    <r>
      <rPr>
        <sz val="11"/>
        <color theme="1"/>
        <rFont val="ＭＳ ゴシック"/>
        <family val="3"/>
        <charset val="128"/>
      </rPr>
      <t>類似団体に比べ高い水準となっている。
　総収入の大半を一般会計からの繰入金に依存しているため、経費削減等により繰入金の縮減を図る必要がある。
　④企業債残高対事業規模比率は、高資本費対策に要する経費及び分流式下水道等に要する経費として地方債残高の一部を一般会計が負担しているため、類似団体と比較して著しく低くなっている。
　⑦施設利用率は人口減少や中国電力㈱三隅火力発電所2号機建設工事の終了による汚水処理水量の減により、前年度比</t>
    </r>
    <r>
      <rPr>
        <sz val="11"/>
        <color rgb="FFFF0000"/>
        <rFont val="ＭＳ ゴシック"/>
        <family val="3"/>
        <charset val="128"/>
      </rPr>
      <t>3.16</t>
    </r>
    <r>
      <rPr>
        <sz val="11"/>
        <color theme="1"/>
        <rFont val="ＭＳ ゴシック"/>
        <family val="3"/>
        <charset val="128"/>
      </rPr>
      <t>ポイント低下している。
　また、⑧水洗化率も前年度比1.21ポイント改善しているものの類似団体と比べて3ポイント以上低い。水洗化率が低い原因としては、住民の高齢化や経済的な負担等が考えられる。
※④企業債残高対事業規模比率(％)のR元年度決算数値については、算出式分子の一般会計負担額が誤りであったため、正しい企業債残高対事業規模比率は17.98％である。</t>
    </r>
    <rPh sb="14" eb="15">
      <t>オオ</t>
    </rPh>
    <rPh sb="24" eb="26">
      <t>ゲンショウ</t>
    </rPh>
    <rPh sb="32" eb="35">
      <t>シュウエキテキ</t>
    </rPh>
    <rPh sb="35" eb="37">
      <t>シュウシ</t>
    </rPh>
    <rPh sb="37" eb="39">
      <t>ヒリツ</t>
    </rPh>
    <rPh sb="54" eb="56">
      <t>カイゼン</t>
    </rPh>
    <rPh sb="105" eb="107">
      <t>オスイ</t>
    </rPh>
    <rPh sb="107" eb="109">
      <t>シホン</t>
    </rPh>
    <rPh sb="109" eb="110">
      <t>ヒ</t>
    </rPh>
    <rPh sb="111" eb="112">
      <t>ゾウ</t>
    </rPh>
    <rPh sb="113" eb="114">
      <t>トモナ</t>
    </rPh>
    <rPh sb="115" eb="117">
      <t>オスイ</t>
    </rPh>
    <rPh sb="117" eb="119">
      <t>ショリ</t>
    </rPh>
    <rPh sb="119" eb="120">
      <t>ヒ</t>
    </rPh>
    <rPh sb="121" eb="122">
      <t>ゾウ</t>
    </rPh>
    <rPh sb="126" eb="127">
      <t>リョウ</t>
    </rPh>
    <rPh sb="128" eb="129">
      <t>ゲン</t>
    </rPh>
    <rPh sb="132" eb="135">
      <t>ゼンネンド</t>
    </rPh>
    <rPh sb="135" eb="136">
      <t>ヒ</t>
    </rPh>
    <rPh sb="141" eb="142">
      <t>エン</t>
    </rPh>
    <rPh sb="147" eb="149">
      <t>イゼン</t>
    </rPh>
    <rPh sb="157" eb="158">
      <t>クラ</t>
    </rPh>
    <rPh sb="301" eb="302">
      <t>イチジル</t>
    </rPh>
    <rPh sb="321" eb="323">
      <t>ジンコウ</t>
    </rPh>
    <rPh sb="323" eb="325">
      <t>ゲンショウ</t>
    </rPh>
    <rPh sb="326" eb="328">
      <t>チュウゴク</t>
    </rPh>
    <rPh sb="328" eb="330">
      <t>デンリョク</t>
    </rPh>
    <rPh sb="331" eb="333">
      <t>ミスミ</t>
    </rPh>
    <rPh sb="333" eb="335">
      <t>カリョク</t>
    </rPh>
    <rPh sb="335" eb="337">
      <t>ハツデン</t>
    </rPh>
    <rPh sb="337" eb="338">
      <t>ショ</t>
    </rPh>
    <rPh sb="339" eb="341">
      <t>ゴウキ</t>
    </rPh>
    <rPh sb="341" eb="343">
      <t>ケンセツ</t>
    </rPh>
    <rPh sb="343" eb="345">
      <t>コウジ</t>
    </rPh>
    <rPh sb="346" eb="348">
      <t>シュウリョウ</t>
    </rPh>
    <rPh sb="351" eb="353">
      <t>オスイ</t>
    </rPh>
    <rPh sb="353" eb="355">
      <t>ショリ</t>
    </rPh>
    <rPh sb="355" eb="357">
      <t>スイリョウ</t>
    </rPh>
    <rPh sb="358" eb="359">
      <t>ゲン</t>
    </rPh>
    <rPh sb="375" eb="377">
      <t>テイカ</t>
    </rPh>
    <rPh sb="405" eb="407">
      <t>カイゼン</t>
    </rPh>
    <rPh sb="427" eb="429">
      <t>イジョウ</t>
    </rPh>
    <phoneticPr fontId="4"/>
  </si>
  <si>
    <t>　供用開始が最も早い地区では平成7年度の供用開始から27年が経過しているが、管渠の計画更新は未着手である。
　処理施設の電気、機械設備は老朽化が進んでおり、今後も設備の更新需要が見込まれるため、必要な事業費を確保し、計画的な更新を行う必要がある。
　</t>
    <rPh sb="1" eb="3">
      <t>キョウヨウ</t>
    </rPh>
    <rPh sb="3" eb="5">
      <t>カイシ</t>
    </rPh>
    <rPh sb="6" eb="7">
      <t>モット</t>
    </rPh>
    <rPh sb="8" eb="9">
      <t>ハヤ</t>
    </rPh>
    <rPh sb="10" eb="12">
      <t>チク</t>
    </rPh>
    <rPh sb="41" eb="43">
      <t>ケイカク</t>
    </rPh>
    <rPh sb="86" eb="88">
      <t>ジュヨウ</t>
    </rPh>
    <rPh sb="97" eb="99">
      <t>ヒツヨウ</t>
    </rPh>
    <rPh sb="100" eb="103">
      <t>ジギョウヒ</t>
    </rPh>
    <rPh sb="104" eb="106">
      <t>カクホ</t>
    </rPh>
    <rPh sb="108" eb="111">
      <t>ケイカクテキ</t>
    </rPh>
    <rPh sb="112" eb="114">
      <t>コウシン</t>
    </rPh>
    <rPh sb="115" eb="116">
      <t>オコナ</t>
    </rPh>
    <rPh sb="117" eb="1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</si>
</sst>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0.56999999999999995</c:v>
                </c:pt>
                <c:pt idx="3" formatCode="#,##0.00;&quot;△&quot;#,##0.00;&quot;-&quot;">
                  <c:v>0.21</c:v>
                </c:pt>
                <c:pt idx="4">
                  <c:v>0</c:v>
                </c:pt>
              </c:numCache>
            </c:numRef>
          </c:val>
          <c:extLst>
            <c:ext xmlns:c16="http://schemas.microsoft.com/office/drawing/2014/chart" uri="{C3380CC4-5D6E-409C-BE32-E72D297353CC}">
              <c16:uniqueId val="{00000000-0717-4A50-812D-462044B505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717-4A50-812D-462044B505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49.4</c:v>
                </c:pt>
                <c:pt idx="1">
                  <c:v>48.96</c:v>
                </c:pt>
                <c:pt idx="2">
                  <c:v>50.92</c:v>
                </c:pt>
                <c:pt idx="3">
                  <c:v>48.66</c:v>
                </c:pt>
                <c:pt idx="4">
                  <c:v>45.5</c:v>
                </c:pt>
              </c:numCache>
            </c:numRef>
          </c:val>
          <c:extLst>
            <c:ext xmlns:c16="http://schemas.microsoft.com/office/drawing/2014/chart" uri="{C3380CC4-5D6E-409C-BE32-E72D297353CC}">
              <c16:uniqueId val="{00000000-037C-4887-9164-F12EBA4544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37C-4887-9164-F12EBA4544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79.739999999999995</c:v>
                </c:pt>
                <c:pt idx="1">
                  <c:v>80.23</c:v>
                </c:pt>
                <c:pt idx="2">
                  <c:v>80.650000000000006</c:v>
                </c:pt>
                <c:pt idx="3">
                  <c:v>80.13</c:v>
                </c:pt>
                <c:pt idx="4">
                  <c:v>81.34</c:v>
                </c:pt>
              </c:numCache>
            </c:numRef>
          </c:val>
          <c:extLst>
            <c:ext xmlns:c16="http://schemas.microsoft.com/office/drawing/2014/chart" uri="{C3380CC4-5D6E-409C-BE32-E72D297353CC}">
              <c16:uniqueId val="{00000000-E237-48B6-BC66-4F03E456CB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237-48B6-BC66-4F03E456CB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66.05</c:v>
                </c:pt>
                <c:pt idx="1">
                  <c:v>72.680000000000007</c:v>
                </c:pt>
                <c:pt idx="2">
                  <c:v>74.62</c:v>
                </c:pt>
                <c:pt idx="3">
                  <c:v>81.87</c:v>
                </c:pt>
                <c:pt idx="4">
                  <c:v>83.59</c:v>
                </c:pt>
              </c:numCache>
            </c:numRef>
          </c:val>
          <c:extLst>
            <c:ext xmlns:c16="http://schemas.microsoft.com/office/drawing/2014/chart" uri="{C3380CC4-5D6E-409C-BE32-E72D297353CC}">
              <c16:uniqueId val="{00000000-5A2F-490B-ABF5-64BA286932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F-490B-ABF5-64BA286932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7-4A6D-91BE-810D6307EC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7-4A6D-91BE-810D6307EC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3-4F44-A8FD-39CD1BF44A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3-4F44-A8FD-39CD1BF44A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C-40B5-BAD7-7714F5C33A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C-40B5-BAD7-7714F5C33A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2-45CD-8CE6-95D386DE94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2-45CD-8CE6-95D386DE94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19.07</c:v>
                </c:pt>
                <c:pt idx="1">
                  <c:v>440.6</c:v>
                </c:pt>
                <c:pt idx="2">
                  <c:v>16.260000000000002</c:v>
                </c:pt>
                <c:pt idx="3">
                  <c:v>13.03</c:v>
                </c:pt>
                <c:pt idx="4">
                  <c:v>8.18</c:v>
                </c:pt>
              </c:numCache>
            </c:numRef>
          </c:val>
          <c:extLst>
            <c:ext xmlns:c16="http://schemas.microsoft.com/office/drawing/2014/chart" uri="{C3380CC4-5D6E-409C-BE32-E72D297353CC}">
              <c16:uniqueId val="{00000000-7546-4F0E-8EA2-7884F5E268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546-4F0E-8EA2-7884F5E268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47.96</c:v>
                </c:pt>
                <c:pt idx="1">
                  <c:v>47.48</c:v>
                </c:pt>
                <c:pt idx="2">
                  <c:v>47.51</c:v>
                </c:pt>
                <c:pt idx="3">
                  <c:v>47.34</c:v>
                </c:pt>
                <c:pt idx="4">
                  <c:v>45.32</c:v>
                </c:pt>
              </c:numCache>
            </c:numRef>
          </c:val>
          <c:extLst>
            <c:ext xmlns:c16="http://schemas.microsoft.com/office/drawing/2014/chart" uri="{C3380CC4-5D6E-409C-BE32-E72D297353CC}">
              <c16:uniqueId val="{00000000-407F-45D2-81CA-C5CFEE4DCD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07F-45D2-81CA-C5CFEE4DCD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378.71</c:v>
                </c:pt>
                <c:pt idx="1">
                  <c:v>388.48</c:v>
                </c:pt>
                <c:pt idx="2">
                  <c:v>391.87</c:v>
                </c:pt>
                <c:pt idx="3">
                  <c:v>390.28</c:v>
                </c:pt>
                <c:pt idx="4">
                  <c:v>410.17</c:v>
                </c:pt>
              </c:numCache>
            </c:numRef>
          </c:val>
          <c:extLst>
            <c:ext xmlns:c16="http://schemas.microsoft.com/office/drawing/2014/chart" uri="{C3380CC4-5D6E-409C-BE32-E72D297353CC}">
              <c16:uniqueId val="{00000000-3B15-4CEF-B155-95BCED80F4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B15-4CEF-B155-95BCED80F4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50681</v>
      </c>
      <c r="AM8" s="37"/>
      <c r="AN8" s="37"/>
      <c r="AO8" s="37"/>
      <c r="AP8" s="37"/>
      <c r="AQ8" s="37"/>
      <c r="AR8" s="37"/>
      <c r="AS8" s="37"/>
      <c r="AT8" s="38">
        <f>データ!T6</f>
        <v>690.64</v>
      </c>
      <c r="AU8" s="38"/>
      <c r="AV8" s="38"/>
      <c r="AW8" s="38"/>
      <c r="AX8" s="38"/>
      <c r="AY8" s="38"/>
      <c r="AZ8" s="38"/>
      <c r="BA8" s="38"/>
      <c r="BB8" s="38">
        <f>データ!U6</f>
        <v>73.38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8.08</v>
      </c>
      <c r="Q10" s="38"/>
      <c r="R10" s="38"/>
      <c r="S10" s="38"/>
      <c r="T10" s="38"/>
      <c r="U10" s="38"/>
      <c r="V10" s="38"/>
      <c r="W10" s="38">
        <f>データ!Q6</f>
        <v>100</v>
      </c>
      <c r="X10" s="38"/>
      <c r="Y10" s="38"/>
      <c r="Z10" s="38"/>
      <c r="AA10" s="38"/>
      <c r="AB10" s="38"/>
      <c r="AC10" s="38"/>
      <c r="AD10" s="37">
        <f>データ!R6</f>
        <v>3025</v>
      </c>
      <c r="AE10" s="37"/>
      <c r="AF10" s="37"/>
      <c r="AG10" s="37"/>
      <c r="AH10" s="37"/>
      <c r="AI10" s="37"/>
      <c r="AJ10" s="37"/>
      <c r="AK10" s="2"/>
      <c r="AL10" s="37">
        <f>データ!V6</f>
        <v>4052</v>
      </c>
      <c r="AM10" s="37"/>
      <c r="AN10" s="37"/>
      <c r="AO10" s="37"/>
      <c r="AP10" s="37"/>
      <c r="AQ10" s="37"/>
      <c r="AR10" s="37"/>
      <c r="AS10" s="37"/>
      <c r="AT10" s="38">
        <f>データ!W6</f>
        <v>14.12</v>
      </c>
      <c r="AU10" s="38"/>
      <c r="AV10" s="38"/>
      <c r="AW10" s="38"/>
      <c r="AX10" s="38"/>
      <c r="AY10" s="38"/>
      <c r="AZ10" s="38"/>
      <c r="BA10" s="38"/>
      <c r="BB10" s="38">
        <f>データ!X6</f>
        <v>286.97000000000003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kPUsazxuwiWdRRsJgNCZxgsaQyFtwxAbmaKXpmRSiALAhG1JqpFGJzCEAT4f9B2cx0sqZ+h5TyweAznByEuLdQ==" saltValue="PzZl5PKPij5FTRq2L2hF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322024</v>
      </c>
      <c r="D6" s="19">
        <f t="shared" si="3"/>
        <v>47</v>
      </c>
      <c r="E6" s="19">
        <f t="shared" si="3"/>
        <v>17</v>
      </c>
      <c r="F6" s="19">
        <f t="shared" si="3"/>
        <v>5</v>
      </c>
      <c r="G6" s="19">
        <f t="shared" si="3"/>
        <v>0</v>
      </c>
      <c r="H6" s="19" t="str">
        <f t="shared" si="3"/>
        <v>島根県　浜田市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8.08</v>
      </c>
      <c r="Q6" s="20">
        <f t="shared" si="3"/>
        <v>100</v>
      </c>
      <c r="R6" s="20">
        <f t="shared" si="3"/>
        <v>3025</v>
      </c>
      <c r="S6" s="20">
        <f t="shared" si="3"/>
        <v>50681</v>
      </c>
      <c r="T6" s="20">
        <f t="shared" si="3"/>
        <v>690.64</v>
      </c>
      <c r="U6" s="20">
        <f t="shared" si="3"/>
        <v>73.38</v>
      </c>
      <c r="V6" s="20">
        <f t="shared" si="3"/>
        <v>4052</v>
      </c>
      <c r="W6" s="20">
        <f t="shared" si="3"/>
        <v>14.12</v>
      </c>
      <c r="X6" s="20">
        <f t="shared" si="3"/>
        <v>286.97000000000003</v>
      </c>
      <c r="Y6" s="21">
        <f>IF(Y7="",NA(),Y7)</f>
        <v>66.05</v>
      </c>
      <c r="Z6" s="21">
        <f t="shared" ref="Z6:AH6" si="4">IF(Z7="",NA(),Z7)</f>
        <v>72.680000000000007</v>
      </c>
      <c r="AA6" s="21">
        <f t="shared" si="4"/>
        <v>74.62</v>
      </c>
      <c r="AB6" s="21">
        <f t="shared" si="4"/>
        <v>81.87</v>
      </c>
      <c r="AC6" s="21">
        <f t="shared" si="4"/>
        <v>83.59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19.07</v>
      </c>
      <c r="BG6" s="21">
        <f t="shared" ref="BG6:BO6" si="7">IF(BG7="",NA(),BG7)</f>
        <v>440.6</v>
      </c>
      <c r="BH6" s="21">
        <f t="shared" si="7"/>
        <v>16.260000000000002</v>
      </c>
      <c r="BI6" s="21">
        <f t="shared" si="7"/>
        <v>13.03</v>
      </c>
      <c r="BJ6" s="21">
        <f t="shared" si="7"/>
        <v>8.18</v>
      </c>
      <c r="BK6" s="21">
        <f t="shared" si="7"/>
        <v>789.46</v>
      </c>
      <c r="BL6" s="21">
        <f t="shared" si="7"/>
        <v>826.83</v>
      </c>
      <c r="BM6" s="21">
        <f t="shared" si="7"/>
        <v>867.83</v>
      </c>
      <c r="BN6" s="21">
        <f t="shared" si="7"/>
        <v>791.76</v>
      </c>
      <c r="BO6" s="21">
        <f t="shared" si="7"/>
        <v>900.82</v>
      </c>
      <c r="BP6" s="20" t="str">
        <f>IF(BP7="","",IF(BP7="-","【-】","【"&amp;SUBSTITUTE(TEXT(BP7,"#,##0.00"),"-","△")&amp;"】"))</f>
        <v>【809.19】</v>
      </c>
      <c r="BQ6" s="21">
        <f>IF(BQ7="",NA(),BQ7)</f>
        <v>47.96</v>
      </c>
      <c r="BR6" s="21">
        <f t="shared" ref="BR6:BZ6" si="8">IF(BR7="",NA(),BR7)</f>
        <v>47.48</v>
      </c>
      <c r="BS6" s="21">
        <f t="shared" si="8"/>
        <v>47.51</v>
      </c>
      <c r="BT6" s="21">
        <f t="shared" si="8"/>
        <v>47.34</v>
      </c>
      <c r="BU6" s="21">
        <f t="shared" si="8"/>
        <v>45.32</v>
      </c>
      <c r="BV6" s="21">
        <f t="shared" si="8"/>
        <v>57.77</v>
      </c>
      <c r="BW6" s="21">
        <f t="shared" si="8"/>
        <v>57.31</v>
      </c>
      <c r="BX6" s="21">
        <f t="shared" si="8"/>
        <v>57.08</v>
      </c>
      <c r="BY6" s="21">
        <f t="shared" si="8"/>
        <v>56.26</v>
      </c>
      <c r="BZ6" s="21">
        <f t="shared" si="8"/>
        <v>52.94</v>
      </c>
      <c r="CA6" s="20" t="str">
        <f>IF(CA7="","",IF(CA7="-","【-】","【"&amp;SUBSTITUTE(TEXT(CA7,"#,##0.00"),"-","△")&amp;"】"))</f>
        <v>【57.02】</v>
      </c>
      <c r="CB6" s="21">
        <f>IF(CB7="",NA(),CB7)</f>
        <v>378.71</v>
      </c>
      <c r="CC6" s="21">
        <f t="shared" ref="CC6:CK6" si="9">IF(CC7="",NA(),CC7)</f>
        <v>388.48</v>
      </c>
      <c r="CD6" s="21">
        <f t="shared" si="9"/>
        <v>391.87</v>
      </c>
      <c r="CE6" s="21">
        <f t="shared" si="9"/>
        <v>390.28</v>
      </c>
      <c r="CF6" s="21">
        <f t="shared" si="9"/>
        <v>410.17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49.4</v>
      </c>
      <c r="CN6" s="21">
        <f t="shared" ref="CN6:CV6" si="10">IF(CN7="",NA(),CN7)</f>
        <v>48.96</v>
      </c>
      <c r="CO6" s="21">
        <f t="shared" si="10"/>
        <v>50.92</v>
      </c>
      <c r="CP6" s="21">
        <f t="shared" si="10"/>
        <v>48.66</v>
      </c>
      <c r="CQ6" s="21">
        <f t="shared" si="10"/>
        <v>45.5</v>
      </c>
      <c r="CR6" s="21">
        <f t="shared" si="10"/>
        <v>50.68</v>
      </c>
      <c r="CS6" s="21">
        <f t="shared" si="10"/>
        <v>50.14</v>
      </c>
      <c r="CT6" s="21">
        <f t="shared" si="10"/>
        <v>54.83</v>
      </c>
      <c r="CU6" s="21">
        <f t="shared" si="10"/>
        <v>66.53</v>
      </c>
      <c r="CV6" s="21">
        <f t="shared" si="10"/>
        <v>52.35</v>
      </c>
      <c r="CW6" s="20" t="str">
        <f>IF(CW7="","",IF(CW7="-","【-】","【"&amp;SUBSTITUTE(TEXT(CW7,"#,##0.00"),"-","△")&amp;"】"))</f>
        <v>【52.55】</v>
      </c>
      <c r="CX6" s="21">
        <f>IF(CX7="",NA(),CX7)</f>
        <v>79.739999999999995</v>
      </c>
      <c r="CY6" s="21">
        <f t="shared" ref="CY6:DG6" si="11">IF(CY7="",NA(),CY7)</f>
        <v>80.23</v>
      </c>
      <c r="CZ6" s="21">
        <f t="shared" si="11"/>
        <v>80.650000000000006</v>
      </c>
      <c r="DA6" s="21">
        <f t="shared" si="11"/>
        <v>80.13</v>
      </c>
      <c r="DB6" s="21">
        <f t="shared" si="11"/>
        <v>81.34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0.56999999999999995</v>
      </c>
      <c r="EH6" s="21">
        <f t="shared" si="14"/>
        <v>0.21</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322024</v>
      </c>
      <c r="D7" s="23">
        <v>47</v>
      </c>
      <c r="E7" s="23">
        <v>17</v>
      </c>
      <c r="F7" s="23">
        <v>5</v>
      </c>
      <c r="G7" s="23">
        <v>0</v>
      </c>
      <c r="H7" s="23" t="s">
        <v>97</v>
      </c>
      <c r="I7" s="23" t="s">
        <v>98</v>
      </c>
      <c r="J7" s="23" t="s">
        <v>99</v>
      </c>
      <c r="K7" s="23" t="s">
        <v>100</v>
      </c>
      <c r="L7" s="23" t="s">
        <v>101</v>
      </c>
      <c r="M7" s="23" t="s">
        <v>102</v>
      </c>
      <c r="N7" s="24" t="s">
        <v>103</v>
      </c>
      <c r="O7" s="24" t="s">
        <v>104</v>
      </c>
      <c r="P7" s="24">
        <v>8.08</v>
      </c>
      <c r="Q7" s="24">
        <v>100</v>
      </c>
      <c r="R7" s="24">
        <v>3025</v>
      </c>
      <c r="S7" s="24">
        <v>50681</v>
      </c>
      <c r="T7" s="24">
        <v>690.64</v>
      </c>
      <c r="U7" s="24">
        <v>73.38</v>
      </c>
      <c r="V7" s="24">
        <v>4052</v>
      </c>
      <c r="W7" s="24">
        <v>14.12</v>
      </c>
      <c r="X7" s="24">
        <v>286.97000000000003</v>
      </c>
      <c r="Y7" s="24">
        <v>66.05</v>
      </c>
      <c r="Z7" s="24">
        <v>72.680000000000007</v>
      </c>
      <c r="AA7" s="24">
        <v>74.62</v>
      </c>
      <c r="AB7" s="24">
        <v>81.87</v>
      </c>
      <c r="AC7" s="24">
        <v>83.59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19.07</v>
      </c>
      <c r="BG7" s="24">
        <v>440.6</v>
      </c>
      <c r="BH7" s="24">
        <v>16.260000000000002</v>
      </c>
      <c r="BI7" s="24">
        <v>13.03</v>
      </c>
      <c r="BJ7" s="24">
        <v>8.18</v>
      </c>
      <c r="BK7" s="24">
        <v>789.46</v>
      </c>
      <c r="BL7" s="24">
        <v>826.83</v>
      </c>
      <c r="BM7" s="24">
        <v>867.83</v>
      </c>
      <c r="BN7" s="24">
        <v>791.76</v>
      </c>
      <c r="BO7" s="24">
        <v>900.82</v>
      </c>
      <c r="BP7" s="24">
        <v>809.19</v>
      </c>
      <c r="BQ7" s="24">
        <v>47.96</v>
      </c>
      <c r="BR7" s="24">
        <v>47.48</v>
      </c>
      <c r="BS7" s="24">
        <v>47.51</v>
      </c>
      <c r="BT7" s="24">
        <v>47.34</v>
      </c>
      <c r="BU7" s="24">
        <v>45.32</v>
      </c>
      <c r="BV7" s="24">
        <v>57.77</v>
      </c>
      <c r="BW7" s="24">
        <v>57.31</v>
      </c>
      <c r="BX7" s="24">
        <v>57.08</v>
      </c>
      <c r="BY7" s="24">
        <v>56.26</v>
      </c>
      <c r="BZ7" s="24">
        <v>52.94</v>
      </c>
      <c r="CA7" s="24">
        <v>57.02</v>
      </c>
      <c r="CB7" s="24">
        <v>378.71</v>
      </c>
      <c r="CC7" s="24">
        <v>388.48</v>
      </c>
      <c r="CD7" s="24">
        <v>391.87</v>
      </c>
      <c r="CE7" s="24">
        <v>390.28</v>
      </c>
      <c r="CF7" s="24">
        <v>410.17</v>
      </c>
      <c r="CG7" s="24">
        <v>274.35000000000002</v>
      </c>
      <c r="CH7" s="24">
        <v>273.52</v>
      </c>
      <c r="CI7" s="24">
        <v>274.99</v>
      </c>
      <c r="CJ7" s="24">
        <v>282.08999999999997</v>
      </c>
      <c r="CK7" s="24">
        <v>303.27999999999997</v>
      </c>
      <c r="CL7" s="24">
        <v>273.68</v>
      </c>
      <c r="CM7" s="24">
        <v>49.4</v>
      </c>
      <c r="CN7" s="24">
        <v>48.96</v>
      </c>
      <c r="CO7" s="24">
        <v>50.92</v>
      </c>
      <c r="CP7" s="24">
        <v>48.66</v>
      </c>
      <c r="CQ7" s="24">
        <v>45.5</v>
      </c>
      <c r="CR7" s="24">
        <v>50.68</v>
      </c>
      <c r="CS7" s="24">
        <v>50.14</v>
      </c>
      <c r="CT7" s="24">
        <v>54.83</v>
      </c>
      <c r="CU7" s="24">
        <v>66.53</v>
      </c>
      <c r="CV7" s="24">
        <v>52.35</v>
      </c>
      <c r="CW7" s="24">
        <v>52.55</v>
      </c>
      <c r="CX7" s="24">
        <v>79.739999999999995</v>
      </c>
      <c r="CY7" s="24">
        <v>80.23</v>
      </c>
      <c r="CZ7" s="24">
        <v>80.650000000000006</v>
      </c>
      <c r="DA7" s="24">
        <v>80.13</v>
      </c>
      <c r="DB7" s="24">
        <v>81.34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0.56999999999999995</v>
      </c>
      <c r="EH7" s="24">
        <v>0.21</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陽子</cp:lastModifiedBy>
  <cp:lastPrinted>2024-01-31T00:54:02Z</cp:lastPrinted>
  <dcterms:created xsi:type="dcterms:W3CDTF">2023-12-12T02:55:16Z</dcterms:created>
  <dcterms:modified xsi:type="dcterms:W3CDTF">2024-01-31T00:54:04Z</dcterms:modified>
  <cp:category/>
</cp:coreProperties>
</file>