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gfsv.sg.local\財務係\05-1　経営分析表\R4決算\02回答\02下水\【経営比較分析表】2022_322016_46_1718\"/>
    </mc:Choice>
  </mc:AlternateContent>
  <xr:revisionPtr revIDLastSave="0" documentId="13_ncr:1_{6BF31DAB-2ECC-4425-A020-F07E6B1BB46B}" xr6:coauthVersionLast="47" xr6:coauthVersionMax="47" xr10:uidLastSave="{00000000-0000-0000-0000-000000000000}"/>
  <workbookProtection workbookAlgorithmName="SHA-512" workbookHashValue="4jBVMDfbV6yIAl5x44jPELl60UeyaKaQzd3lV5Ib5WRG0rc8UWDWbILHqh5WLPrhgVov93Mm1U4jr9MnobJOig==" workbookSaltValue="0HhJDGefbwY5apEjfunzR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R6" i="5"/>
  <c r="Q6" i="5"/>
  <c r="W10" i="4" s="1"/>
  <c r="P6" i="5"/>
  <c r="O6" i="5"/>
  <c r="N6" i="5"/>
  <c r="B10" i="4" s="1"/>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G85" i="4"/>
  <c r="BB10" i="4"/>
  <c r="AT10" i="4"/>
  <c r="AL10" i="4"/>
  <c r="AD10" i="4"/>
  <c r="P10" i="4"/>
  <c r="I10" i="4"/>
  <c r="AL8" i="4"/>
  <c r="P8" i="4"/>
  <c r="I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<sst xmlns="http://schemas.openxmlformats.org/spreadsheetml/2006/main" count="231" uniqueCount="117">
  <si>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</si>
  <si>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</si>
  <si>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</si>
  <si>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</si>
  <si>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</si>
  <si>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</si>
  <si>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</si>
  <si>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</si>
  <si>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</si>
  <si>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</si>
  <si>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</si>
  <si>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</si>
  <si>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</si>
  <si>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</si>
  <si>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</si>
  <si>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</si>
  <si>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</si>
  <si>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</si>
  <si>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</si>
  <si>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</si>
  <si>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</si>
  <si>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</si>
  <si>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</si>
  <si>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</si>
  <si>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</si>
  <si>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</si>
  <si>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</si>
  <si>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</si>
  <si>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</si>
  <si>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</si>
  <si>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</si>
  <si>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</si>
  <si>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</si>
  <si>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</si>
  <si>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</si>
  <si>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</si>
  <si>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</si>
  <si>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</si>
  <si>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</si>
  <si>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</si>
  <si>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</si>
  <si>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</si>
  <si>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</si>
  <si>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</si>
  <si>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</si>
  <si>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</si>
  <si>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</si>
  <si>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</si>
  <si>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</si>
  <si>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</si>
  <si>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</si>
  <si>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</si>
  <si>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</si>
  <si>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</si>
  <si>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</si>
  <si>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</si>
  <si>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</si>
  <si>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</si>
  <si>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</si>
  <si>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</si>
  <si>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</si>
  <si>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</si>
  <si>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</si>
  <si>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</si>
  <si>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</si>
  <si>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</si>
  <si>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</si>
  <si>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</si>
  <si>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</si>
  <si>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</si>
  <si>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</si>
  <si>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</si>
  <si>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</si>
  <si>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</si>
  <si>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</si>
  <si>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</si>
  <si>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</si>
  <si>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</si>
  <si>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</si>
  <si>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</si>
  <si>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</si>
  <si>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</si>
  <si>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</si>
  <si>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</si>
  <si>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</si>
  <si>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</si>
  <si>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</si>
  <si>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</si>
  <si>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</si>
  <si>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</si>
  <si>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</si>
  <si>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</si>
  <si>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</si>
  <si>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</si>
  <si>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</si>
  <si>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</si>
  <si>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</si>
  <si>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</si>
  <si>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</si>
  <si>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漁業集落排水</t>
  </si>
  <si>
    <t>H1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</si>
  <si>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</si>
  <si>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</si>
  <si>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</si>
  <si>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</si>
  <si>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</si>
  <si>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</si>
  <si>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</si>
  <si>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</si>
  <si>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</si>
  <si>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</si>
  <si>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</si>
  <si>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</si>
  <si>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</si>
  <si>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建設事業は平成22年度に完了している。償却資産のうち、管渠は現時点で老朽化の度合は低いが、処理場の機器等については、法定耐用年数を超えるものが相当数あるため、機能保全計画に基づいた改築・更新にあわせて機能強化を図っている。
　①有形固定資産減価償却率は年々上昇している。また、今後も上昇するものと見込んでいる。
　②管渠老朽化率は、法定耐用年数に達したものがないことから0%となっている。
　③管渠改善率
　当年度は受贈によるものであり、現時点では計画的な改修の予定はない。</t>
    <rPh sb="6" eb="8">
      <t>ヘイセイ</t>
    </rPh>
    <rPh sb="10" eb="12">
      <t>ネンド</t>
    </rPh>
    <rPh sb="84" eb="86">
      <t>ケイカク</t>
    </rPh>
    <rPh sb="87" eb="88">
      <t>モト</t>
    </rPh>
    <rPh sb="91" eb="93">
      <t>カイチク</t>
    </rPh>
    <rPh sb="94" eb="96">
      <t>コウシン</t>
    </rPh>
    <rPh sb="101" eb="105">
      <t>キノウキョウカ</t>
    </rPh>
    <rPh sb="106" eb="107">
      <t>ハカ</t>
    </rPh>
    <rPh sb="205" eb="208">
      <t>トウネンド</t>
    </rPh>
    <rPh sb="209" eb="211">
      <t>ジュゾウ</t>
    </rPh>
    <phoneticPr fontId="4"/>
  </si>
  <si>
    <t>　公共下水道のほか、集落排水事業や公設浄化槽事業を含めた下水道事業全体として概ね健全な経営である。
　今後も上下水道事業経営の指針となる「第1次松江市上下水道事業経営計画」にある施策に関し、毎年度の進行管理を通じて事業全般の実効性を高めていく。
　また、令和10年代に到来する下水道施設管渠の更新改築期を見据え、経営計画に基づき接続促進等による収益確保、農業集落排水施設の公共下水道接続等による費用縮減や人材育成による経営基盤を整備するとともに、適切な修繕・更新による施設設備の長寿命化や維持運用に努め、将来にわたり事業を健全に運営できる体制を構築していく。</t>
    <rPh sb="69" eb="70">
      <t>ダイ</t>
    </rPh>
    <rPh sb="71" eb="72">
      <t>ジ</t>
    </rPh>
    <rPh sb="72" eb="79">
      <t>マツエシジョウゲスイドウ</t>
    </rPh>
    <rPh sb="79" eb="81">
      <t>ジギョウ</t>
    </rPh>
    <rPh sb="89" eb="91">
      <t>シサク</t>
    </rPh>
    <rPh sb="92" eb="93">
      <t>カン</t>
    </rPh>
    <rPh sb="95" eb="98">
      <t>マイネンド</t>
    </rPh>
    <rPh sb="104" eb="105">
      <t>ツウ</t>
    </rPh>
    <phoneticPr fontId="4"/>
  </si>
  <si>
    <t>　当事業は、一般会計からの繰入れや長期前受金戻入など、使用料以外の収入のほか、公共下水道等他の事業と一体で経営しなければ、健全性が保てない状況である。
　総収益のうち下水道使用料の占める割合は28%で、繰出基準に基づく一般会計繰入金など使用料以外の収入を含めても費用を賄えておらず、①経常収支比率はほぼ横ばいである。一方、損失は繰越利益剰余金と相殺し、②累積欠損金は発生しなかった。
　③流動比率は、未払金及び未払費用の増により前年度より低下した。流動負債には次年度償還する建設改良等に充てた企業債を含んでおり、その財源は次年度の使用料（一体で経営する他事業分も含む）や一般会計繰入金を予定している。
　④企業債残高対事業規模比率は、令和元年度に公債費に対する繰出金を見直し、企業債残高に含まれる一般会計負担予定額が減ったため、比率が大幅に上昇した。当年度は前年度とほぼ横ばいとなった。
　⑤経費回収率・⑥汚水処理原価は、減価償却費や支払利息等の費用のうち、一般会計繰入金など使用料以外の収入を充てる費用を除いて算定したものである。使用料収入・有収水量が減少し、動力費の高騰などにより汚水処理費用が増加したため経費回収率は低下し、汚水処理原価は上昇した。
　⑦施設利用率は前年度、全前年度と同じであるが、施設更新時にはダウンサイジングの検討も必要である。
　⑧水洗化率は類似団体と比べて高い水準となっている。今後、大幅な上昇は見込めない状況であるが、接続勧奨や排水設備の戸別調査を行い、未接続世帯の接続促進を引き続き行う。</t>
    <rPh sb="142" eb="146">
      <t>ケイジ</t>
    </rPh>
    <rPh sb="146" eb="148">
      <t>ヒリツ</t>
    </rPh>
    <rPh sb="151" eb="152">
      <t>ヨコ</t>
    </rPh>
    <rPh sb="210" eb="211">
      <t>ゾウ</t>
    </rPh>
    <rPh sb="214" eb="217">
      <t>ゼンネンド</t>
    </rPh>
    <rPh sb="219" eb="221">
      <t>テイカ</t>
    </rPh>
    <rPh sb="375" eb="378">
      <t>トウネンド</t>
    </rPh>
    <rPh sb="379" eb="382">
      <t>ゼンネンド</t>
    </rPh>
    <rPh sb="385" eb="386">
      <t>ヨコ</t>
    </rPh>
    <rPh sb="485" eb="487">
      <t>コウトウ</t>
    </rPh>
    <rPh sb="530" eb="535">
      <t>シセツリヨウリツ</t>
    </rPh>
    <rPh sb="536" eb="539">
      <t>ゼンネンド</t>
    </rPh>
    <rPh sb="540" eb="544">
      <t>ゼンゼンネンド</t>
    </rPh>
    <rPh sb="545" eb="546">
      <t>オナ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</si>
</sst>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quot;-&quot;">
                  <c:v>0.1</c:v>
                </c:pt>
                <c:pt idx="3">
                  <c:v>0</c:v>
                </c:pt>
                <c:pt idx="4" formatCode="#,##0.00;&quot;△&quot;#,##0.00;&quot;-&quot;">
                  <c:v>0.17</c:v>
                </c:pt>
              </c:numCache>
            </c:numRef>
          </c:val>
          <c:extLst>
            <c:ext xmlns:c16="http://schemas.microsoft.com/office/drawing/2014/chart" uri="{C3380CC4-5D6E-409C-BE32-E72D297353CC}">
              <c16:uniqueId val="{00000000-1726-4288-829A-8AE1741873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0.01</c:v>
                </c:pt>
                <c:pt idx="3">
                  <c:v>0</c:v>
                </c:pt>
                <c:pt idx="4" formatCode="#,##0.00;&quot;△&quot;#,##0.00;&quot;-&quot;">
                  <c:v>0.02</c:v>
                </c:pt>
              </c:numCache>
            </c:numRef>
          </c:val>
          <c:smooth val="0"/>
          <c:extLst>
            <c:ext xmlns:c16="http://schemas.microsoft.com/office/drawing/2014/chart" uri="{C3380CC4-5D6E-409C-BE32-E72D297353CC}">
              <c16:uniqueId val="{00000001-1726-4288-829A-8AE1741873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36.61</c:v>
                </c:pt>
                <c:pt idx="1">
                  <c:v>34.85</c:v>
                </c:pt>
                <c:pt idx="2">
                  <c:v>39.6</c:v>
                </c:pt>
                <c:pt idx="3">
                  <c:v>39.6</c:v>
                </c:pt>
                <c:pt idx="4">
                  <c:v>39.6</c:v>
                </c:pt>
              </c:numCache>
            </c:numRef>
          </c:val>
          <c:extLst>
            <c:ext xmlns:c16="http://schemas.microsoft.com/office/drawing/2014/chart" uri="{C3380CC4-5D6E-409C-BE32-E72D297353CC}">
              <c16:uniqueId val="{00000000-F06B-4A5B-AF09-E453613688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40.83</c:v>
                </c:pt>
                <c:pt idx="1">
                  <c:v>39.130000000000003</c:v>
                </c:pt>
                <c:pt idx="2">
                  <c:v>40.29</c:v>
                </c:pt>
                <c:pt idx="3">
                  <c:v>40.11</c:v>
                </c:pt>
                <c:pt idx="4">
                  <c:v>37.67</c:v>
                </c:pt>
              </c:numCache>
            </c:numRef>
          </c:val>
          <c:smooth val="0"/>
          <c:extLst>
            <c:ext xmlns:c16="http://schemas.microsoft.com/office/drawing/2014/chart" uri="{C3380CC4-5D6E-409C-BE32-E72D297353CC}">
              <c16:uniqueId val="{00000001-F06B-4A5B-AF09-E453613688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93.8</c:v>
                </c:pt>
                <c:pt idx="1">
                  <c:v>94.01</c:v>
                </c:pt>
                <c:pt idx="2">
                  <c:v>94.08</c:v>
                </c:pt>
                <c:pt idx="3">
                  <c:v>94</c:v>
                </c:pt>
                <c:pt idx="4">
                  <c:v>93.9</c:v>
                </c:pt>
              </c:numCache>
            </c:numRef>
          </c:val>
          <c:extLst>
            <c:ext xmlns:c16="http://schemas.microsoft.com/office/drawing/2014/chart" uri="{C3380CC4-5D6E-409C-BE32-E72D297353CC}">
              <c16:uniqueId val="{00000000-64CA-4B52-969F-D652DD8915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c:v>
                </c:pt>
                <c:pt idx="1">
                  <c:v>86.33</c:v>
                </c:pt>
                <c:pt idx="2">
                  <c:v>87.49</c:v>
                </c:pt>
                <c:pt idx="3">
                  <c:v>87.61</c:v>
                </c:pt>
                <c:pt idx="4">
                  <c:v>87.94</c:v>
                </c:pt>
              </c:numCache>
            </c:numRef>
          </c:val>
          <c:smooth val="0"/>
          <c:extLst>
            <c:ext xmlns:c16="http://schemas.microsoft.com/office/drawing/2014/chart" uri="{C3380CC4-5D6E-409C-BE32-E72D297353CC}">
              <c16:uniqueId val="{00000001-64CA-4B52-969F-D652DD8915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90.19</c:v>
                </c:pt>
                <c:pt idx="1">
                  <c:v>81.319999999999993</c:v>
                </c:pt>
                <c:pt idx="2">
                  <c:v>77.58</c:v>
                </c:pt>
                <c:pt idx="3">
                  <c:v>77.95</c:v>
                </c:pt>
                <c:pt idx="4">
                  <c:v>76.22</c:v>
                </c:pt>
              </c:numCache>
            </c:numRef>
          </c:val>
          <c:extLst>
            <c:ext xmlns:c16="http://schemas.microsoft.com/office/drawing/2014/chart" uri="{C3380CC4-5D6E-409C-BE32-E72D297353CC}">
              <c16:uniqueId val="{00000000-F354-469B-82FF-3C7704A8128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101.8</c:v>
                </c:pt>
                <c:pt idx="1">
                  <c:v>100.27</c:v>
                </c:pt>
                <c:pt idx="2">
                  <c:v>95.71</c:v>
                </c:pt>
                <c:pt idx="3">
                  <c:v>96.59</c:v>
                </c:pt>
                <c:pt idx="4">
                  <c:v>96.86</c:v>
                </c:pt>
              </c:numCache>
            </c:numRef>
          </c:val>
          <c:smooth val="0"/>
          <c:extLst>
            <c:ext xmlns:c16="http://schemas.microsoft.com/office/drawing/2014/chart" uri="{C3380CC4-5D6E-409C-BE32-E72D297353CC}">
              <c16:uniqueId val="{00000001-F354-469B-82FF-3C7704A8128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21.62</c:v>
                </c:pt>
                <c:pt idx="1">
                  <c:v>24.46</c:v>
                </c:pt>
                <c:pt idx="2">
                  <c:v>26.82</c:v>
                </c:pt>
                <c:pt idx="3">
                  <c:v>29.29</c:v>
                </c:pt>
                <c:pt idx="4">
                  <c:v>31.62</c:v>
                </c:pt>
              </c:numCache>
            </c:numRef>
          </c:val>
          <c:extLst>
            <c:ext xmlns:c16="http://schemas.microsoft.com/office/drawing/2014/chart" uri="{C3380CC4-5D6E-409C-BE32-E72D297353CC}">
              <c16:uniqueId val="{00000000-1F41-4DFE-BF74-72FF22782F7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27.21</c:v>
                </c:pt>
                <c:pt idx="1">
                  <c:v>32.14</c:v>
                </c:pt>
                <c:pt idx="2">
                  <c:v>29.9</c:v>
                </c:pt>
                <c:pt idx="3">
                  <c:v>32.58</c:v>
                </c:pt>
                <c:pt idx="4">
                  <c:v>37.479999999999997</c:v>
                </c:pt>
              </c:numCache>
            </c:numRef>
          </c:val>
          <c:smooth val="0"/>
          <c:extLst>
            <c:ext xmlns:c16="http://schemas.microsoft.com/office/drawing/2014/chart" uri="{C3380CC4-5D6E-409C-BE32-E72D297353CC}">
              <c16:uniqueId val="{00000001-1F41-4DFE-BF74-72FF22782F7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DC-471A-A012-6CAE793B399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2DC-471A-A012-6CAE793B399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89-4A9F-A4B6-D05ED77B128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3.87</c:v>
                </c:pt>
                <c:pt idx="1">
                  <c:v>6.23</c:v>
                </c:pt>
                <c:pt idx="2">
                  <c:v>11.66</c:v>
                </c:pt>
                <c:pt idx="3">
                  <c:v>18.57</c:v>
                </c:pt>
                <c:pt idx="4">
                  <c:v>17.78</c:v>
                </c:pt>
              </c:numCache>
            </c:numRef>
          </c:val>
          <c:smooth val="0"/>
          <c:extLst>
            <c:ext xmlns:c16="http://schemas.microsoft.com/office/drawing/2014/chart" uri="{C3380CC4-5D6E-409C-BE32-E72D297353CC}">
              <c16:uniqueId val="{00000001-1E89-4A9F-A4B6-D05ED77B128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4.1100000000000003</c:v>
                </c:pt>
                <c:pt idx="1">
                  <c:v>4.28</c:v>
                </c:pt>
                <c:pt idx="2">
                  <c:v>3.73</c:v>
                </c:pt>
                <c:pt idx="3">
                  <c:v>8.4499999999999993</c:v>
                </c:pt>
                <c:pt idx="4">
                  <c:v>3.49</c:v>
                </c:pt>
              </c:numCache>
            </c:numRef>
          </c:val>
          <c:extLst>
            <c:ext xmlns:c16="http://schemas.microsoft.com/office/drawing/2014/chart" uri="{C3380CC4-5D6E-409C-BE32-E72D297353CC}">
              <c16:uniqueId val="{00000000-B6FF-4CA2-8959-50C740DF71F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27.44</c:v>
                </c:pt>
                <c:pt idx="1">
                  <c:v>33.43</c:v>
                </c:pt>
                <c:pt idx="2">
                  <c:v>53.11</c:v>
                </c:pt>
                <c:pt idx="3">
                  <c:v>54.48</c:v>
                </c:pt>
                <c:pt idx="4">
                  <c:v>51.12</c:v>
                </c:pt>
              </c:numCache>
            </c:numRef>
          </c:val>
          <c:smooth val="0"/>
          <c:extLst>
            <c:ext xmlns:c16="http://schemas.microsoft.com/office/drawing/2014/chart" uri="{C3380CC4-5D6E-409C-BE32-E72D297353CC}">
              <c16:uniqueId val="{00000001-B6FF-4CA2-8959-50C740DF71F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128.13999999999999</c:v>
                </c:pt>
                <c:pt idx="1">
                  <c:v>543.33000000000004</c:v>
                </c:pt>
                <c:pt idx="2">
                  <c:v>552.73</c:v>
                </c:pt>
                <c:pt idx="3">
                  <c:v>546.89</c:v>
                </c:pt>
                <c:pt idx="4">
                  <c:v>546.62</c:v>
                </c:pt>
              </c:numCache>
            </c:numRef>
          </c:val>
          <c:extLst>
            <c:ext xmlns:c16="http://schemas.microsoft.com/office/drawing/2014/chart" uri="{C3380CC4-5D6E-409C-BE32-E72D297353CC}">
              <c16:uniqueId val="{00000000-9995-44C9-B66E-6E14DD997E4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512.88</c:v>
                </c:pt>
                <c:pt idx="1">
                  <c:v>641.42999999999995</c:v>
                </c:pt>
                <c:pt idx="2">
                  <c:v>807.81</c:v>
                </c:pt>
                <c:pt idx="3">
                  <c:v>733.23</c:v>
                </c:pt>
                <c:pt idx="4">
                  <c:v>607.88</c:v>
                </c:pt>
              </c:numCache>
            </c:numRef>
          </c:val>
          <c:smooth val="0"/>
          <c:extLst>
            <c:ext xmlns:c16="http://schemas.microsoft.com/office/drawing/2014/chart" uri="{C3380CC4-5D6E-409C-BE32-E72D297353CC}">
              <c16:uniqueId val="{00000001-9995-44C9-B66E-6E14DD997E4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68.459999999999994</c:v>
                </c:pt>
                <c:pt idx="1">
                  <c:v>53.85</c:v>
                </c:pt>
                <c:pt idx="2">
                  <c:v>49.36</c:v>
                </c:pt>
                <c:pt idx="3">
                  <c:v>49.5</c:v>
                </c:pt>
                <c:pt idx="4">
                  <c:v>45.89</c:v>
                </c:pt>
              </c:numCache>
            </c:numRef>
          </c:val>
          <c:extLst>
            <c:ext xmlns:c16="http://schemas.microsoft.com/office/drawing/2014/chart" uri="{C3380CC4-5D6E-409C-BE32-E72D297353CC}">
              <c16:uniqueId val="{00000000-66E4-447E-ABC0-90A2F90186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51.07</c:v>
                </c:pt>
                <c:pt idx="1">
                  <c:v>56.93</c:v>
                </c:pt>
                <c:pt idx="2">
                  <c:v>49.44</c:v>
                </c:pt>
                <c:pt idx="3">
                  <c:v>54.39</c:v>
                </c:pt>
                <c:pt idx="4">
                  <c:v>48.98</c:v>
                </c:pt>
              </c:numCache>
            </c:numRef>
          </c:val>
          <c:smooth val="0"/>
          <c:extLst>
            <c:ext xmlns:c16="http://schemas.microsoft.com/office/drawing/2014/chart" uri="{C3380CC4-5D6E-409C-BE32-E72D297353CC}">
              <c16:uniqueId val="{00000001-66E4-447E-ABC0-90A2F90186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240.43</c:v>
                </c:pt>
                <c:pt idx="1">
                  <c:v>305.74</c:v>
                </c:pt>
                <c:pt idx="2">
                  <c:v>334.68</c:v>
                </c:pt>
                <c:pt idx="3">
                  <c:v>334.48</c:v>
                </c:pt>
                <c:pt idx="4">
                  <c:v>361.52</c:v>
                </c:pt>
              </c:numCache>
            </c:numRef>
          </c:val>
          <c:extLst>
            <c:ext xmlns:c16="http://schemas.microsoft.com/office/drawing/2014/chart" uri="{C3380CC4-5D6E-409C-BE32-E72D297353CC}">
              <c16:uniqueId val="{00000000-449A-42F0-9251-5409537F5D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314.68</c:v>
                </c:pt>
                <c:pt idx="1">
                  <c:v>300.17</c:v>
                </c:pt>
                <c:pt idx="2">
                  <c:v>343.49</c:v>
                </c:pt>
                <c:pt idx="3">
                  <c:v>318.06</c:v>
                </c:pt>
                <c:pt idx="4">
                  <c:v>362.51</c:v>
                </c:pt>
              </c:numCache>
            </c:numRef>
          </c:val>
          <c:smooth val="0"/>
          <c:extLst>
            <c:ext xmlns:c16="http://schemas.microsoft.com/office/drawing/2014/chart" uri="{C3380CC4-5D6E-409C-BE32-E72D297353CC}">
              <c16:uniqueId val="{00000001-449A-42F0-9251-5409537F5D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16" zoomScale="93" zoomScaleNormal="93" workbookViewId="0">
      <selection activeCell="CC27" sqref="CC2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松江市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H1</v>
      </c>
      <c r="X8" s="71"/>
      <c r="Y8" s="71"/>
      <c r="Z8" s="71"/>
      <c r="AA8" s="71"/>
      <c r="AB8" s="71"/>
      <c r="AC8" s="71"/>
      <c r="AD8" s="72" t="str">
        <f>データ!$M$6</f>
        <v>自治体職員</v>
      </c>
      <c r="AE8" s="72"/>
      <c r="AF8" s="72"/>
      <c r="AG8" s="72"/>
      <c r="AH8" s="72"/>
      <c r="AI8" s="72"/>
      <c r="AJ8" s="72"/>
      <c r="AK8" s="3"/>
      <c r="AL8" s="52">
        <f>データ!S6</f>
        <v>197843</v>
      </c>
      <c r="AM8" s="52"/>
      <c r="AN8" s="52"/>
      <c r="AO8" s="52"/>
      <c r="AP8" s="52"/>
      <c r="AQ8" s="52"/>
      <c r="AR8" s="52"/>
      <c r="AS8" s="52"/>
      <c r="AT8" s="51">
        <f>データ!T6</f>
        <v>572.99</v>
      </c>
      <c r="AU8" s="51"/>
      <c r="AV8" s="51"/>
      <c r="AW8" s="51"/>
      <c r="AX8" s="51"/>
      <c r="AY8" s="51"/>
      <c r="AZ8" s="51"/>
      <c r="BA8" s="51"/>
      <c r="BB8" s="51">
        <f>データ!U6</f>
        <v>345.28</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f>データ!O6</f>
        <v>74.28</v>
      </c>
      <c r="J10" s="51"/>
      <c r="K10" s="51"/>
      <c r="L10" s="51"/>
      <c r="M10" s="51"/>
      <c r="N10" s="51"/>
      <c r="O10" s="51"/>
      <c r="P10" s="51">
        <f>データ!P6</f>
        <v>2.75</v>
      </c>
      <c r="Q10" s="51"/>
      <c r="R10" s="51"/>
      <c r="S10" s="51"/>
      <c r="T10" s="51"/>
      <c r="U10" s="51"/>
      <c r="V10" s="51"/>
      <c r="W10" s="51">
        <f>データ!Q6</f>
        <v>97.99</v>
      </c>
      <c r="X10" s="51"/>
      <c r="Y10" s="51"/>
      <c r="Z10" s="51"/>
      <c r="AA10" s="51"/>
      <c r="AB10" s="51"/>
      <c r="AC10" s="51"/>
      <c r="AD10" s="52">
        <f>データ!R6</f>
        <v>3080</v>
      </c>
      <c r="AE10" s="52"/>
      <c r="AF10" s="52"/>
      <c r="AG10" s="52"/>
      <c r="AH10" s="52"/>
      <c r="AI10" s="52"/>
      <c r="AJ10" s="52"/>
      <c r="AK10" s="2"/>
      <c r="AL10" s="52">
        <f>データ!V6</f>
        <v>5410</v>
      </c>
      <c r="AM10" s="52"/>
      <c r="AN10" s="52"/>
      <c r="AO10" s="52"/>
      <c r="AP10" s="52"/>
      <c r="AQ10" s="52"/>
      <c r="AR10" s="52"/>
      <c r="AS10" s="52"/>
      <c r="AT10" s="51">
        <f>データ!W6</f>
        <v>2.33</v>
      </c>
      <c r="AU10" s="51"/>
      <c r="AV10" s="51"/>
      <c r="AW10" s="51"/>
      <c r="AX10" s="51"/>
      <c r="AY10" s="51"/>
      <c r="AZ10" s="51"/>
      <c r="BA10" s="51"/>
      <c r="BB10" s="51">
        <f>データ!X6</f>
        <v>2321.89</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5" t="s">
        <v>116</v>
      </c>
      <c r="BM16" s="46"/>
      <c r="BN16" s="46"/>
      <c r="BO16" s="46"/>
      <c r="BP16" s="46"/>
      <c r="BQ16" s="46"/>
      <c r="BR16" s="46"/>
      <c r="BS16" s="46"/>
      <c r="BT16" s="46"/>
      <c r="BU16" s="46"/>
      <c r="BV16" s="46"/>
      <c r="BW16" s="46"/>
      <c r="BX16" s="46"/>
      <c r="BY16" s="46"/>
      <c r="BZ16" s="4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5"/>
      <c r="BM17" s="46"/>
      <c r="BN17" s="46"/>
      <c r="BO17" s="46"/>
      <c r="BP17" s="46"/>
      <c r="BQ17" s="46"/>
      <c r="BR17" s="46"/>
      <c r="BS17" s="46"/>
      <c r="BT17" s="46"/>
      <c r="BU17" s="46"/>
      <c r="BV17" s="46"/>
      <c r="BW17" s="46"/>
      <c r="BX17" s="46"/>
      <c r="BY17" s="46"/>
      <c r="BZ17" s="4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5"/>
      <c r="BM18" s="46"/>
      <c r="BN18" s="46"/>
      <c r="BO18" s="46"/>
      <c r="BP18" s="46"/>
      <c r="BQ18" s="46"/>
      <c r="BR18" s="46"/>
      <c r="BS18" s="46"/>
      <c r="BT18" s="46"/>
      <c r="BU18" s="46"/>
      <c r="BV18" s="46"/>
      <c r="BW18" s="46"/>
      <c r="BX18" s="46"/>
      <c r="BY18" s="46"/>
      <c r="BZ18" s="4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5"/>
      <c r="BM19" s="46"/>
      <c r="BN19" s="46"/>
      <c r="BO19" s="46"/>
      <c r="BP19" s="46"/>
      <c r="BQ19" s="46"/>
      <c r="BR19" s="46"/>
      <c r="BS19" s="46"/>
      <c r="BT19" s="46"/>
      <c r="BU19" s="46"/>
      <c r="BV19" s="46"/>
      <c r="BW19" s="46"/>
      <c r="BX19" s="46"/>
      <c r="BY19" s="46"/>
      <c r="BZ19" s="4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5"/>
      <c r="BM20" s="46"/>
      <c r="BN20" s="46"/>
      <c r="BO20" s="46"/>
      <c r="BP20" s="46"/>
      <c r="BQ20" s="46"/>
      <c r="BR20" s="46"/>
      <c r="BS20" s="46"/>
      <c r="BT20" s="46"/>
      <c r="BU20" s="46"/>
      <c r="BV20" s="46"/>
      <c r="BW20" s="46"/>
      <c r="BX20" s="46"/>
      <c r="BY20" s="46"/>
      <c r="BZ20" s="4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5"/>
      <c r="BM21" s="46"/>
      <c r="BN21" s="46"/>
      <c r="BO21" s="46"/>
      <c r="BP21" s="46"/>
      <c r="BQ21" s="46"/>
      <c r="BR21" s="46"/>
      <c r="BS21" s="46"/>
      <c r="BT21" s="46"/>
      <c r="BU21" s="46"/>
      <c r="BV21" s="46"/>
      <c r="BW21" s="46"/>
      <c r="BX21" s="46"/>
      <c r="BY21" s="46"/>
      <c r="BZ21" s="4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5"/>
      <c r="BM22" s="46"/>
      <c r="BN22" s="46"/>
      <c r="BO22" s="46"/>
      <c r="BP22" s="46"/>
      <c r="BQ22" s="46"/>
      <c r="BR22" s="46"/>
      <c r="BS22" s="46"/>
      <c r="BT22" s="46"/>
      <c r="BU22" s="46"/>
      <c r="BV22" s="46"/>
      <c r="BW22" s="46"/>
      <c r="BX22" s="46"/>
      <c r="BY22" s="46"/>
      <c r="BZ22" s="4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5"/>
      <c r="BM23" s="46"/>
      <c r="BN23" s="46"/>
      <c r="BO23" s="46"/>
      <c r="BP23" s="46"/>
      <c r="BQ23" s="46"/>
      <c r="BR23" s="46"/>
      <c r="BS23" s="46"/>
      <c r="BT23" s="46"/>
      <c r="BU23" s="46"/>
      <c r="BV23" s="46"/>
      <c r="BW23" s="46"/>
      <c r="BX23" s="46"/>
      <c r="BY23" s="46"/>
      <c r="BZ23" s="4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5"/>
      <c r="BM24" s="46"/>
      <c r="BN24" s="46"/>
      <c r="BO24" s="46"/>
      <c r="BP24" s="46"/>
      <c r="BQ24" s="46"/>
      <c r="BR24" s="46"/>
      <c r="BS24" s="46"/>
      <c r="BT24" s="46"/>
      <c r="BU24" s="46"/>
      <c r="BV24" s="46"/>
      <c r="BW24" s="46"/>
      <c r="BX24" s="46"/>
      <c r="BY24" s="46"/>
      <c r="BZ24" s="4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5"/>
      <c r="BM25" s="46"/>
      <c r="BN25" s="46"/>
      <c r="BO25" s="46"/>
      <c r="BP25" s="46"/>
      <c r="BQ25" s="46"/>
      <c r="BR25" s="46"/>
      <c r="BS25" s="46"/>
      <c r="BT25" s="46"/>
      <c r="BU25" s="46"/>
      <c r="BV25" s="46"/>
      <c r="BW25" s="46"/>
      <c r="BX25" s="46"/>
      <c r="BY25" s="46"/>
      <c r="BZ25" s="4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5"/>
      <c r="BM26" s="46"/>
      <c r="BN26" s="46"/>
      <c r="BO26" s="46"/>
      <c r="BP26" s="46"/>
      <c r="BQ26" s="46"/>
      <c r="BR26" s="46"/>
      <c r="BS26" s="46"/>
      <c r="BT26" s="46"/>
      <c r="BU26" s="46"/>
      <c r="BV26" s="46"/>
      <c r="BW26" s="46"/>
      <c r="BX26" s="46"/>
      <c r="BY26" s="46"/>
      <c r="BZ26" s="4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5"/>
      <c r="BM27" s="46"/>
      <c r="BN27" s="46"/>
      <c r="BO27" s="46"/>
      <c r="BP27" s="46"/>
      <c r="BQ27" s="46"/>
      <c r="BR27" s="46"/>
      <c r="BS27" s="46"/>
      <c r="BT27" s="46"/>
      <c r="BU27" s="46"/>
      <c r="BV27" s="46"/>
      <c r="BW27" s="46"/>
      <c r="BX27" s="46"/>
      <c r="BY27" s="46"/>
      <c r="BZ27" s="4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5"/>
      <c r="BM28" s="46"/>
      <c r="BN28" s="46"/>
      <c r="BO28" s="46"/>
      <c r="BP28" s="46"/>
      <c r="BQ28" s="46"/>
      <c r="BR28" s="46"/>
      <c r="BS28" s="46"/>
      <c r="BT28" s="46"/>
      <c r="BU28" s="46"/>
      <c r="BV28" s="46"/>
      <c r="BW28" s="46"/>
      <c r="BX28" s="46"/>
      <c r="BY28" s="46"/>
      <c r="BZ28" s="4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5"/>
      <c r="BM29" s="46"/>
      <c r="BN29" s="46"/>
      <c r="BO29" s="46"/>
      <c r="BP29" s="46"/>
      <c r="BQ29" s="46"/>
      <c r="BR29" s="46"/>
      <c r="BS29" s="46"/>
      <c r="BT29" s="46"/>
      <c r="BU29" s="46"/>
      <c r="BV29" s="46"/>
      <c r="BW29" s="46"/>
      <c r="BX29" s="46"/>
      <c r="BY29" s="46"/>
      <c r="BZ29" s="4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5"/>
      <c r="BM30" s="46"/>
      <c r="BN30" s="46"/>
      <c r="BO30" s="46"/>
      <c r="BP30" s="46"/>
      <c r="BQ30" s="46"/>
      <c r="BR30" s="46"/>
      <c r="BS30" s="46"/>
      <c r="BT30" s="46"/>
      <c r="BU30" s="46"/>
      <c r="BV30" s="46"/>
      <c r="BW30" s="46"/>
      <c r="BX30" s="46"/>
      <c r="BY30" s="46"/>
      <c r="BZ30" s="4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5"/>
      <c r="BM31" s="46"/>
      <c r="BN31" s="46"/>
      <c r="BO31" s="46"/>
      <c r="BP31" s="46"/>
      <c r="BQ31" s="46"/>
      <c r="BR31" s="46"/>
      <c r="BS31" s="46"/>
      <c r="BT31" s="46"/>
      <c r="BU31" s="46"/>
      <c r="BV31" s="46"/>
      <c r="BW31" s="46"/>
      <c r="BX31" s="46"/>
      <c r="BY31" s="46"/>
      <c r="BZ31" s="4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5"/>
      <c r="BM32" s="46"/>
      <c r="BN32" s="46"/>
      <c r="BO32" s="46"/>
      <c r="BP32" s="46"/>
      <c r="BQ32" s="46"/>
      <c r="BR32" s="46"/>
      <c r="BS32" s="46"/>
      <c r="BT32" s="46"/>
      <c r="BU32" s="46"/>
      <c r="BV32" s="46"/>
      <c r="BW32" s="46"/>
      <c r="BX32" s="46"/>
      <c r="BY32" s="46"/>
      <c r="BZ32" s="4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5"/>
      <c r="BM33" s="46"/>
      <c r="BN33" s="46"/>
      <c r="BO33" s="46"/>
      <c r="BP33" s="46"/>
      <c r="BQ33" s="46"/>
      <c r="BR33" s="46"/>
      <c r="BS33" s="46"/>
      <c r="BT33" s="46"/>
      <c r="BU33" s="46"/>
      <c r="BV33" s="46"/>
      <c r="BW33" s="46"/>
      <c r="BX33" s="46"/>
      <c r="BY33" s="46"/>
      <c r="BZ33" s="4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5"/>
      <c r="BM34" s="46"/>
      <c r="BN34" s="46"/>
      <c r="BO34" s="46"/>
      <c r="BP34" s="46"/>
      <c r="BQ34" s="46"/>
      <c r="BR34" s="46"/>
      <c r="BS34" s="46"/>
      <c r="BT34" s="46"/>
      <c r="BU34" s="46"/>
      <c r="BV34" s="46"/>
      <c r="BW34" s="46"/>
      <c r="BX34" s="46"/>
      <c r="BY34" s="46"/>
      <c r="BZ34" s="4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5"/>
      <c r="BM35" s="46"/>
      <c r="BN35" s="46"/>
      <c r="BO35" s="46"/>
      <c r="BP35" s="46"/>
      <c r="BQ35" s="46"/>
      <c r="BR35" s="46"/>
      <c r="BS35" s="46"/>
      <c r="BT35" s="46"/>
      <c r="BU35" s="46"/>
      <c r="BV35" s="46"/>
      <c r="BW35" s="46"/>
      <c r="BX35" s="46"/>
      <c r="BY35" s="46"/>
      <c r="BZ35" s="4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5"/>
      <c r="BM36" s="46"/>
      <c r="BN36" s="46"/>
      <c r="BO36" s="46"/>
      <c r="BP36" s="46"/>
      <c r="BQ36" s="46"/>
      <c r="BR36" s="46"/>
      <c r="BS36" s="46"/>
      <c r="BT36" s="46"/>
      <c r="BU36" s="46"/>
      <c r="BV36" s="46"/>
      <c r="BW36" s="46"/>
      <c r="BX36" s="46"/>
      <c r="BY36" s="46"/>
      <c r="BZ36" s="4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5"/>
      <c r="BM37" s="46"/>
      <c r="BN37" s="46"/>
      <c r="BO37" s="46"/>
      <c r="BP37" s="46"/>
      <c r="BQ37" s="46"/>
      <c r="BR37" s="46"/>
      <c r="BS37" s="46"/>
      <c r="BT37" s="46"/>
      <c r="BU37" s="46"/>
      <c r="BV37" s="46"/>
      <c r="BW37" s="46"/>
      <c r="BX37" s="46"/>
      <c r="BY37" s="46"/>
      <c r="BZ37" s="4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5"/>
      <c r="BM38" s="46"/>
      <c r="BN38" s="46"/>
      <c r="BO38" s="46"/>
      <c r="BP38" s="46"/>
      <c r="BQ38" s="46"/>
      <c r="BR38" s="46"/>
      <c r="BS38" s="46"/>
      <c r="BT38" s="46"/>
      <c r="BU38" s="46"/>
      <c r="BV38" s="46"/>
      <c r="BW38" s="46"/>
      <c r="BX38" s="46"/>
      <c r="BY38" s="46"/>
      <c r="BZ38" s="4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5"/>
      <c r="BM39" s="46"/>
      <c r="BN39" s="46"/>
      <c r="BO39" s="46"/>
      <c r="BP39" s="46"/>
      <c r="BQ39" s="46"/>
      <c r="BR39" s="46"/>
      <c r="BS39" s="46"/>
      <c r="BT39" s="46"/>
      <c r="BU39" s="46"/>
      <c r="BV39" s="46"/>
      <c r="BW39" s="46"/>
      <c r="BX39" s="46"/>
      <c r="BY39" s="46"/>
      <c r="BZ39" s="4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5"/>
      <c r="BM40" s="46"/>
      <c r="BN40" s="46"/>
      <c r="BO40" s="46"/>
      <c r="BP40" s="46"/>
      <c r="BQ40" s="46"/>
      <c r="BR40" s="46"/>
      <c r="BS40" s="46"/>
      <c r="BT40" s="46"/>
      <c r="BU40" s="46"/>
      <c r="BV40" s="46"/>
      <c r="BW40" s="46"/>
      <c r="BX40" s="46"/>
      <c r="BY40" s="46"/>
      <c r="BZ40" s="4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5"/>
      <c r="BM41" s="46"/>
      <c r="BN41" s="46"/>
      <c r="BO41" s="46"/>
      <c r="BP41" s="46"/>
      <c r="BQ41" s="46"/>
      <c r="BR41" s="46"/>
      <c r="BS41" s="46"/>
      <c r="BT41" s="46"/>
      <c r="BU41" s="46"/>
      <c r="BV41" s="46"/>
      <c r="BW41" s="46"/>
      <c r="BX41" s="46"/>
      <c r="BY41" s="46"/>
      <c r="BZ41" s="4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5"/>
      <c r="BM42" s="46"/>
      <c r="BN42" s="46"/>
      <c r="BO42" s="46"/>
      <c r="BP42" s="46"/>
      <c r="BQ42" s="46"/>
      <c r="BR42" s="46"/>
      <c r="BS42" s="46"/>
      <c r="BT42" s="46"/>
      <c r="BU42" s="46"/>
      <c r="BV42" s="46"/>
      <c r="BW42" s="46"/>
      <c r="BX42" s="46"/>
      <c r="BY42" s="46"/>
      <c r="BZ42" s="4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5"/>
      <c r="BM43" s="46"/>
      <c r="BN43" s="46"/>
      <c r="BO43" s="46"/>
      <c r="BP43" s="46"/>
      <c r="BQ43" s="46"/>
      <c r="BR43" s="46"/>
      <c r="BS43" s="46"/>
      <c r="BT43" s="46"/>
      <c r="BU43" s="46"/>
      <c r="BV43" s="46"/>
      <c r="BW43" s="46"/>
      <c r="BX43" s="46"/>
      <c r="BY43" s="46"/>
      <c r="BZ43" s="4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8"/>
      <c r="BM44" s="49"/>
      <c r="BN44" s="49"/>
      <c r="BO44" s="49"/>
      <c r="BP44" s="49"/>
      <c r="BQ44" s="49"/>
      <c r="BR44" s="49"/>
      <c r="BS44" s="49"/>
      <c r="BT44" s="49"/>
      <c r="BU44" s="49"/>
      <c r="BV44" s="49"/>
      <c r="BW44" s="49"/>
      <c r="BX44" s="49"/>
      <c r="BY44" s="49"/>
      <c r="BZ44" s="5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5" t="s">
        <v>115</v>
      </c>
      <c r="BM66" s="46"/>
      <c r="BN66" s="46"/>
      <c r="BO66" s="46"/>
      <c r="BP66" s="46"/>
      <c r="BQ66" s="46"/>
      <c r="BR66" s="46"/>
      <c r="BS66" s="46"/>
      <c r="BT66" s="46"/>
      <c r="BU66" s="46"/>
      <c r="BV66" s="46"/>
      <c r="BW66" s="46"/>
      <c r="BX66" s="46"/>
      <c r="BY66" s="46"/>
      <c r="BZ66" s="4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5"/>
      <c r="BM67" s="46"/>
      <c r="BN67" s="46"/>
      <c r="BO67" s="46"/>
      <c r="BP67" s="46"/>
      <c r="BQ67" s="46"/>
      <c r="BR67" s="46"/>
      <c r="BS67" s="46"/>
      <c r="BT67" s="46"/>
      <c r="BU67" s="46"/>
      <c r="BV67" s="46"/>
      <c r="BW67" s="46"/>
      <c r="BX67" s="46"/>
      <c r="BY67" s="46"/>
      <c r="BZ67" s="4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5"/>
      <c r="BM68" s="46"/>
      <c r="BN68" s="46"/>
      <c r="BO68" s="46"/>
      <c r="BP68" s="46"/>
      <c r="BQ68" s="46"/>
      <c r="BR68" s="46"/>
      <c r="BS68" s="46"/>
      <c r="BT68" s="46"/>
      <c r="BU68" s="46"/>
      <c r="BV68" s="46"/>
      <c r="BW68" s="46"/>
      <c r="BX68" s="46"/>
      <c r="BY68" s="46"/>
      <c r="BZ68" s="4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5"/>
      <c r="BM69" s="46"/>
      <c r="BN69" s="46"/>
      <c r="BO69" s="46"/>
      <c r="BP69" s="46"/>
      <c r="BQ69" s="46"/>
      <c r="BR69" s="46"/>
      <c r="BS69" s="46"/>
      <c r="BT69" s="46"/>
      <c r="BU69" s="46"/>
      <c r="BV69" s="46"/>
      <c r="BW69" s="46"/>
      <c r="BX69" s="46"/>
      <c r="BY69" s="46"/>
      <c r="BZ69" s="4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5"/>
      <c r="BM70" s="46"/>
      <c r="BN70" s="46"/>
      <c r="BO70" s="46"/>
      <c r="BP70" s="46"/>
      <c r="BQ70" s="46"/>
      <c r="BR70" s="46"/>
      <c r="BS70" s="46"/>
      <c r="BT70" s="46"/>
      <c r="BU70" s="46"/>
      <c r="BV70" s="46"/>
      <c r="BW70" s="46"/>
      <c r="BX70" s="46"/>
      <c r="BY70" s="46"/>
      <c r="BZ70" s="4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5"/>
      <c r="BM71" s="46"/>
      <c r="BN71" s="46"/>
      <c r="BO71" s="46"/>
      <c r="BP71" s="46"/>
      <c r="BQ71" s="46"/>
      <c r="BR71" s="46"/>
      <c r="BS71" s="46"/>
      <c r="BT71" s="46"/>
      <c r="BU71" s="46"/>
      <c r="BV71" s="46"/>
      <c r="BW71" s="46"/>
      <c r="BX71" s="46"/>
      <c r="BY71" s="46"/>
      <c r="BZ71" s="4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5"/>
      <c r="BM72" s="46"/>
      <c r="BN72" s="46"/>
      <c r="BO72" s="46"/>
      <c r="BP72" s="46"/>
      <c r="BQ72" s="46"/>
      <c r="BR72" s="46"/>
      <c r="BS72" s="46"/>
      <c r="BT72" s="46"/>
      <c r="BU72" s="46"/>
      <c r="BV72" s="46"/>
      <c r="BW72" s="46"/>
      <c r="BX72" s="46"/>
      <c r="BY72" s="46"/>
      <c r="BZ72" s="4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5"/>
      <c r="BM73" s="46"/>
      <c r="BN73" s="46"/>
      <c r="BO73" s="46"/>
      <c r="BP73" s="46"/>
      <c r="BQ73" s="46"/>
      <c r="BR73" s="46"/>
      <c r="BS73" s="46"/>
      <c r="BT73" s="46"/>
      <c r="BU73" s="46"/>
      <c r="BV73" s="46"/>
      <c r="BW73" s="46"/>
      <c r="BX73" s="46"/>
      <c r="BY73" s="46"/>
      <c r="BZ73" s="4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5"/>
      <c r="BM74" s="46"/>
      <c r="BN74" s="46"/>
      <c r="BO74" s="46"/>
      <c r="BP74" s="46"/>
      <c r="BQ74" s="46"/>
      <c r="BR74" s="46"/>
      <c r="BS74" s="46"/>
      <c r="BT74" s="46"/>
      <c r="BU74" s="46"/>
      <c r="BV74" s="46"/>
      <c r="BW74" s="46"/>
      <c r="BX74" s="46"/>
      <c r="BY74" s="46"/>
      <c r="BZ74" s="4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5"/>
      <c r="BM75" s="46"/>
      <c r="BN75" s="46"/>
      <c r="BO75" s="46"/>
      <c r="BP75" s="46"/>
      <c r="BQ75" s="46"/>
      <c r="BR75" s="46"/>
      <c r="BS75" s="46"/>
      <c r="BT75" s="46"/>
      <c r="BU75" s="46"/>
      <c r="BV75" s="46"/>
      <c r="BW75" s="46"/>
      <c r="BX75" s="46"/>
      <c r="BY75" s="46"/>
      <c r="BZ75" s="4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5"/>
      <c r="BM76" s="46"/>
      <c r="BN76" s="46"/>
      <c r="BO76" s="46"/>
      <c r="BP76" s="46"/>
      <c r="BQ76" s="46"/>
      <c r="BR76" s="46"/>
      <c r="BS76" s="46"/>
      <c r="BT76" s="46"/>
      <c r="BU76" s="46"/>
      <c r="BV76" s="46"/>
      <c r="BW76" s="46"/>
      <c r="BX76" s="46"/>
      <c r="BY76" s="46"/>
      <c r="BZ76" s="4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5"/>
      <c r="BM77" s="46"/>
      <c r="BN77" s="46"/>
      <c r="BO77" s="46"/>
      <c r="BP77" s="46"/>
      <c r="BQ77" s="46"/>
      <c r="BR77" s="46"/>
      <c r="BS77" s="46"/>
      <c r="BT77" s="46"/>
      <c r="BU77" s="46"/>
      <c r="BV77" s="46"/>
      <c r="BW77" s="46"/>
      <c r="BX77" s="46"/>
      <c r="BY77" s="46"/>
      <c r="BZ77" s="4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5"/>
      <c r="BM78" s="46"/>
      <c r="BN78" s="46"/>
      <c r="BO78" s="46"/>
      <c r="BP78" s="46"/>
      <c r="BQ78" s="46"/>
      <c r="BR78" s="46"/>
      <c r="BS78" s="46"/>
      <c r="BT78" s="46"/>
      <c r="BU78" s="46"/>
      <c r="BV78" s="46"/>
      <c r="BW78" s="46"/>
      <c r="BX78" s="46"/>
      <c r="BY78" s="46"/>
      <c r="BZ78" s="4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5"/>
      <c r="BM79" s="46"/>
      <c r="BN79" s="46"/>
      <c r="BO79" s="46"/>
      <c r="BP79" s="46"/>
      <c r="BQ79" s="46"/>
      <c r="BR79" s="46"/>
      <c r="BS79" s="46"/>
      <c r="BT79" s="46"/>
      <c r="BU79" s="46"/>
      <c r="BV79" s="46"/>
      <c r="BW79" s="46"/>
      <c r="BX79" s="46"/>
      <c r="BY79" s="46"/>
      <c r="BZ79" s="4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5"/>
      <c r="BM80" s="46"/>
      <c r="BN80" s="46"/>
      <c r="BO80" s="46"/>
      <c r="BP80" s="46"/>
      <c r="BQ80" s="46"/>
      <c r="BR80" s="46"/>
      <c r="BS80" s="46"/>
      <c r="BT80" s="46"/>
      <c r="BU80" s="46"/>
      <c r="BV80" s="46"/>
      <c r="BW80" s="46"/>
      <c r="BX80" s="46"/>
      <c r="BY80" s="46"/>
      <c r="BZ80" s="4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5"/>
      <c r="BM81" s="46"/>
      <c r="BN81" s="46"/>
      <c r="BO81" s="46"/>
      <c r="BP81" s="46"/>
      <c r="BQ81" s="46"/>
      <c r="BR81" s="46"/>
      <c r="BS81" s="46"/>
      <c r="BT81" s="46"/>
      <c r="BU81" s="46"/>
      <c r="BV81" s="46"/>
      <c r="BW81" s="46"/>
      <c r="BX81" s="46"/>
      <c r="BY81" s="46"/>
      <c r="BZ81" s="4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8"/>
      <c r="BM82" s="49"/>
      <c r="BN82" s="49"/>
      <c r="BO82" s="49"/>
      <c r="BP82" s="49"/>
      <c r="BQ82" s="49"/>
      <c r="BR82" s="49"/>
      <c r="BS82" s="49"/>
      <c r="BT82" s="49"/>
      <c r="BU82" s="49"/>
      <c r="BV82" s="49"/>
      <c r="BW82" s="49"/>
      <c r="BX82" s="49"/>
      <c r="BY82" s="49"/>
      <c r="BZ82" s="50"/>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iNj9vdxnJ2ZErtGuWGmTaq1a/ebSp13SMW9AishxGd63lO7dQKkmkaFoEw6UxeCa5RLVN+FsnYd02wVZP/RoGQ==" saltValue="f20YxkgCneLj6q7aQFlZW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B10:H10"/>
    <mergeCell ref="I10:O10"/>
    <mergeCell ref="P10:V10"/>
    <mergeCell ref="W10:AC10"/>
    <mergeCell ref="AD10:AJ10"/>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322016</v>
      </c>
      <c r="D6" s="19">
        <f t="shared" si="3"/>
        <v>46</v>
      </c>
      <c r="E6" s="19">
        <f t="shared" si="3"/>
        <v>17</v>
      </c>
      <c r="F6" s="19">
        <f t="shared" si="3"/>
        <v>6</v>
      </c>
      <c r="G6" s="19">
        <f t="shared" si="3"/>
        <v>0</v>
      </c>
      <c r="H6" s="19" t="str">
        <f t="shared" si="3"/>
        <v>島根県　松江市</v>
      </c>
      <c r="I6" s="19" t="str">
        <f t="shared" si="3"/>
        <v>法適用</v>
      </c>
      <c r="J6" s="19" t="str">
        <f t="shared" si="3"/>
        <v>下水道事業</v>
      </c>
      <c r="K6" s="19" t="str">
        <f t="shared" si="3"/>
        <v>漁業集落排水</v>
      </c>
      <c r="L6" s="19" t="str">
        <f t="shared" si="3"/>
        <v>H1</v>
      </c>
      <c r="M6" s="19" t="str">
        <f t="shared" si="3"/>
        <v>自治体職員</v>
      </c>
      <c r="N6" s="20" t="str">
        <f t="shared" si="3"/>
        <v>-</v>
      </c>
      <c r="O6" s="20">
        <f t="shared" si="3"/>
        <v>74.28</v>
      </c>
      <c r="P6" s="20">
        <f t="shared" si="3"/>
        <v>2.75</v>
      </c>
      <c r="Q6" s="20">
        <f t="shared" si="3"/>
        <v>97.99</v>
      </c>
      <c r="R6" s="20">
        <f t="shared" si="3"/>
        <v>3080</v>
      </c>
      <c r="S6" s="20">
        <f t="shared" si="3"/>
        <v>197843</v>
      </c>
      <c r="T6" s="20">
        <f t="shared" si="3"/>
        <v>572.99</v>
      </c>
      <c r="U6" s="20">
        <f t="shared" si="3"/>
        <v>345.28</v>
      </c>
      <c r="V6" s="20">
        <f t="shared" si="3"/>
        <v>5410</v>
      </c>
      <c r="W6" s="20">
        <f t="shared" si="3"/>
        <v>2.33</v>
      </c>
      <c r="X6" s="20">
        <f t="shared" si="3"/>
        <v>2321.89</v>
      </c>
      <c r="Y6" s="21">
        <f>IF(Y7="",NA(),Y7)</f>
        <v>90.19</v>
      </c>
      <c r="Z6" s="21">
        <f t="shared" ref="Z6:AH6" si="4">IF(Z7="",NA(),Z7)</f>
        <v>81.319999999999993</v>
      </c>
      <c r="AA6" s="21">
        <f t="shared" si="4"/>
        <v>77.58</v>
      </c>
      <c r="AB6" s="21">
        <f t="shared" si="4"/>
        <v>77.95</v>
      </c>
      <c r="AC6" s="21">
        <f t="shared" si="4"/>
        <v>76.22</v>
      </c>
      <c r="AD6" s="21">
        <f t="shared" si="4"/>
        <v>101.8</v>
      </c>
      <c r="AE6" s="21">
        <f t="shared" si="4"/>
        <v>100.27</v>
      </c>
      <c r="AF6" s="21">
        <f t="shared" si="4"/>
        <v>95.71</v>
      </c>
      <c r="AG6" s="21">
        <f t="shared" si="4"/>
        <v>96.59</v>
      </c>
      <c r="AH6" s="21">
        <f t="shared" si="4"/>
        <v>96.86</v>
      </c>
      <c r="AI6" s="20" t="str">
        <f>IF(AI7="","",IF(AI7="-","【-】","【"&amp;SUBSTITUTE(TEXT(AI7,"#,##0.00"),"-","△")&amp;"】"))</f>
        <v>【101.46】</v>
      </c>
      <c r="AJ6" s="20">
        <f>IF(AJ7="",NA(),AJ7)</f>
        <v>0</v>
      </c>
      <c r="AK6" s="20">
        <f t="shared" ref="AK6:AS6" si="5">IF(AK7="",NA(),AK7)</f>
        <v>0</v>
      </c>
      <c r="AL6" s="20">
        <f t="shared" si="5"/>
        <v>0</v>
      </c>
      <c r="AM6" s="20">
        <f t="shared" si="5"/>
        <v>0</v>
      </c>
      <c r="AN6" s="20">
        <f t="shared" si="5"/>
        <v>0</v>
      </c>
      <c r="AO6" s="21">
        <f t="shared" si="5"/>
        <v>3.87</v>
      </c>
      <c r="AP6" s="21">
        <f t="shared" si="5"/>
        <v>6.23</v>
      </c>
      <c r="AQ6" s="21">
        <f t="shared" si="5"/>
        <v>11.66</v>
      </c>
      <c r="AR6" s="21">
        <f t="shared" si="5"/>
        <v>18.57</v>
      </c>
      <c r="AS6" s="21">
        <f t="shared" si="5"/>
        <v>17.78</v>
      </c>
      <c r="AT6" s="20" t="str">
        <f>IF(AT7="","",IF(AT7="-","【-】","【"&amp;SUBSTITUTE(TEXT(AT7,"#,##0.00"),"-","△")&amp;"】"))</f>
        <v>【104.91】</v>
      </c>
      <c r="AU6" s="21">
        <f>IF(AU7="",NA(),AU7)</f>
        <v>4.1100000000000003</v>
      </c>
      <c r="AV6" s="21">
        <f t="shared" ref="AV6:BD6" si="6">IF(AV7="",NA(),AV7)</f>
        <v>4.28</v>
      </c>
      <c r="AW6" s="21">
        <f t="shared" si="6"/>
        <v>3.73</v>
      </c>
      <c r="AX6" s="21">
        <f t="shared" si="6"/>
        <v>8.4499999999999993</v>
      </c>
      <c r="AY6" s="21">
        <f t="shared" si="6"/>
        <v>3.49</v>
      </c>
      <c r="AZ6" s="21">
        <f t="shared" si="6"/>
        <v>27.44</v>
      </c>
      <c r="BA6" s="21">
        <f t="shared" si="6"/>
        <v>33.43</v>
      </c>
      <c r="BB6" s="21">
        <f t="shared" si="6"/>
        <v>53.11</v>
      </c>
      <c r="BC6" s="21">
        <f t="shared" si="6"/>
        <v>54.48</v>
      </c>
      <c r="BD6" s="21">
        <f t="shared" si="6"/>
        <v>51.12</v>
      </c>
      <c r="BE6" s="20" t="str">
        <f>IF(BE7="","",IF(BE7="-","【-】","【"&amp;SUBSTITUTE(TEXT(BE7,"#,##0.00"),"-","△")&amp;"】"))</f>
        <v>【61.34】</v>
      </c>
      <c r="BF6" s="21">
        <f>IF(BF7="",NA(),BF7)</f>
        <v>128.13999999999999</v>
      </c>
      <c r="BG6" s="21">
        <f t="shared" ref="BG6:BO6" si="7">IF(BG7="",NA(),BG7)</f>
        <v>543.33000000000004</v>
      </c>
      <c r="BH6" s="21">
        <f t="shared" si="7"/>
        <v>552.73</v>
      </c>
      <c r="BI6" s="21">
        <f t="shared" si="7"/>
        <v>546.89</v>
      </c>
      <c r="BJ6" s="21">
        <f t="shared" si="7"/>
        <v>546.62</v>
      </c>
      <c r="BK6" s="21">
        <f t="shared" si="7"/>
        <v>512.88</v>
      </c>
      <c r="BL6" s="21">
        <f t="shared" si="7"/>
        <v>641.42999999999995</v>
      </c>
      <c r="BM6" s="21">
        <f t="shared" si="7"/>
        <v>807.81</v>
      </c>
      <c r="BN6" s="21">
        <f t="shared" si="7"/>
        <v>733.23</v>
      </c>
      <c r="BO6" s="21">
        <f t="shared" si="7"/>
        <v>607.88</v>
      </c>
      <c r="BP6" s="20" t="str">
        <f>IF(BP7="","",IF(BP7="-","【-】","【"&amp;SUBSTITUTE(TEXT(BP7,"#,##0.00"),"-","△")&amp;"】"))</f>
        <v>【1,078.44】</v>
      </c>
      <c r="BQ6" s="21">
        <f>IF(BQ7="",NA(),BQ7)</f>
        <v>68.459999999999994</v>
      </c>
      <c r="BR6" s="21">
        <f t="shared" ref="BR6:BZ6" si="8">IF(BR7="",NA(),BR7)</f>
        <v>53.85</v>
      </c>
      <c r="BS6" s="21">
        <f t="shared" si="8"/>
        <v>49.36</v>
      </c>
      <c r="BT6" s="21">
        <f t="shared" si="8"/>
        <v>49.5</v>
      </c>
      <c r="BU6" s="21">
        <f t="shared" si="8"/>
        <v>45.89</v>
      </c>
      <c r="BV6" s="21">
        <f t="shared" si="8"/>
        <v>51.07</v>
      </c>
      <c r="BW6" s="21">
        <f t="shared" si="8"/>
        <v>56.93</v>
      </c>
      <c r="BX6" s="21">
        <f t="shared" si="8"/>
        <v>49.44</v>
      </c>
      <c r="BY6" s="21">
        <f t="shared" si="8"/>
        <v>54.39</v>
      </c>
      <c r="BZ6" s="21">
        <f t="shared" si="8"/>
        <v>48.98</v>
      </c>
      <c r="CA6" s="20" t="str">
        <f>IF(CA7="","",IF(CA7="-","【-】","【"&amp;SUBSTITUTE(TEXT(CA7,"#,##0.00"),"-","△")&amp;"】"))</f>
        <v>【41.91】</v>
      </c>
      <c r="CB6" s="21">
        <f>IF(CB7="",NA(),CB7)</f>
        <v>240.43</v>
      </c>
      <c r="CC6" s="21">
        <f t="shared" ref="CC6:CK6" si="9">IF(CC7="",NA(),CC7)</f>
        <v>305.74</v>
      </c>
      <c r="CD6" s="21">
        <f t="shared" si="9"/>
        <v>334.68</v>
      </c>
      <c r="CE6" s="21">
        <f t="shared" si="9"/>
        <v>334.48</v>
      </c>
      <c r="CF6" s="21">
        <f t="shared" si="9"/>
        <v>361.52</v>
      </c>
      <c r="CG6" s="21">
        <f t="shared" si="9"/>
        <v>314.68</v>
      </c>
      <c r="CH6" s="21">
        <f t="shared" si="9"/>
        <v>300.17</v>
      </c>
      <c r="CI6" s="21">
        <f t="shared" si="9"/>
        <v>343.49</v>
      </c>
      <c r="CJ6" s="21">
        <f t="shared" si="9"/>
        <v>318.06</v>
      </c>
      <c r="CK6" s="21">
        <f t="shared" si="9"/>
        <v>362.51</v>
      </c>
      <c r="CL6" s="20" t="str">
        <f>IF(CL7="","",IF(CL7="-","【-】","【"&amp;SUBSTITUTE(TEXT(CL7,"#,##0.00"),"-","△")&amp;"】"))</f>
        <v>【420.17】</v>
      </c>
      <c r="CM6" s="21">
        <f>IF(CM7="",NA(),CM7)</f>
        <v>36.61</v>
      </c>
      <c r="CN6" s="21">
        <f t="shared" ref="CN6:CV6" si="10">IF(CN7="",NA(),CN7)</f>
        <v>34.85</v>
      </c>
      <c r="CO6" s="21">
        <f t="shared" si="10"/>
        <v>39.6</v>
      </c>
      <c r="CP6" s="21">
        <f t="shared" si="10"/>
        <v>39.6</v>
      </c>
      <c r="CQ6" s="21">
        <f t="shared" si="10"/>
        <v>39.6</v>
      </c>
      <c r="CR6" s="21">
        <f t="shared" si="10"/>
        <v>40.83</v>
      </c>
      <c r="CS6" s="21">
        <f t="shared" si="10"/>
        <v>39.130000000000003</v>
      </c>
      <c r="CT6" s="21">
        <f t="shared" si="10"/>
        <v>40.29</v>
      </c>
      <c r="CU6" s="21">
        <f t="shared" si="10"/>
        <v>40.11</v>
      </c>
      <c r="CV6" s="21">
        <f t="shared" si="10"/>
        <v>37.67</v>
      </c>
      <c r="CW6" s="20" t="str">
        <f>IF(CW7="","",IF(CW7="-","【-】","【"&amp;SUBSTITUTE(TEXT(CW7,"#,##0.00"),"-","△")&amp;"】"))</f>
        <v>【29.92】</v>
      </c>
      <c r="CX6" s="21">
        <f>IF(CX7="",NA(),CX7)</f>
        <v>93.8</v>
      </c>
      <c r="CY6" s="21">
        <f t="shared" ref="CY6:DG6" si="11">IF(CY7="",NA(),CY7)</f>
        <v>94.01</v>
      </c>
      <c r="CZ6" s="21">
        <f t="shared" si="11"/>
        <v>94.08</v>
      </c>
      <c r="DA6" s="21">
        <f t="shared" si="11"/>
        <v>94</v>
      </c>
      <c r="DB6" s="21">
        <f t="shared" si="11"/>
        <v>93.9</v>
      </c>
      <c r="DC6" s="21">
        <f t="shared" si="11"/>
        <v>86</v>
      </c>
      <c r="DD6" s="21">
        <f t="shared" si="11"/>
        <v>86.33</v>
      </c>
      <c r="DE6" s="21">
        <f t="shared" si="11"/>
        <v>87.49</v>
      </c>
      <c r="DF6" s="21">
        <f t="shared" si="11"/>
        <v>87.61</v>
      </c>
      <c r="DG6" s="21">
        <f t="shared" si="11"/>
        <v>87.94</v>
      </c>
      <c r="DH6" s="20" t="str">
        <f>IF(DH7="","",IF(DH7="-","【-】","【"&amp;SUBSTITUTE(TEXT(DH7,"#,##0.00"),"-","△")&amp;"】"))</f>
        <v>【80.39】</v>
      </c>
      <c r="DI6" s="21">
        <f>IF(DI7="",NA(),DI7)</f>
        <v>21.62</v>
      </c>
      <c r="DJ6" s="21">
        <f t="shared" ref="DJ6:DR6" si="12">IF(DJ7="",NA(),DJ7)</f>
        <v>24.46</v>
      </c>
      <c r="DK6" s="21">
        <f t="shared" si="12"/>
        <v>26.82</v>
      </c>
      <c r="DL6" s="21">
        <f t="shared" si="12"/>
        <v>29.29</v>
      </c>
      <c r="DM6" s="21">
        <f t="shared" si="12"/>
        <v>31.62</v>
      </c>
      <c r="DN6" s="21">
        <f t="shared" si="12"/>
        <v>27.21</v>
      </c>
      <c r="DO6" s="21">
        <f t="shared" si="12"/>
        <v>32.14</v>
      </c>
      <c r="DP6" s="21">
        <f t="shared" si="12"/>
        <v>29.9</v>
      </c>
      <c r="DQ6" s="21">
        <f t="shared" si="12"/>
        <v>32.58</v>
      </c>
      <c r="DR6" s="21">
        <f t="shared" si="12"/>
        <v>37.479999999999997</v>
      </c>
      <c r="DS6" s="20" t="str">
        <f>IF(DS7="","",IF(DS7="-","【-】","【"&amp;SUBSTITUTE(TEXT(DS7,"#,##0.00"),"-","△")&amp;"】"))</f>
        <v>【29.81】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1">
        <f t="shared" si="14"/>
        <v>0.1</v>
      </c>
      <c r="EH6" s="20">
        <f t="shared" si="14"/>
        <v>0</v>
      </c>
      <c r="EI6" s="21">
        <f t="shared" si="14"/>
        <v>0.17</v>
      </c>
      <c r="EJ6" s="20">
        <f t="shared" si="14"/>
        <v>0</v>
      </c>
      <c r="EK6" s="20">
        <f t="shared" si="14"/>
        <v>0</v>
      </c>
      <c r="EL6" s="21">
        <f t="shared" si="14"/>
        <v>0.01</v>
      </c>
      <c r="EM6" s="20">
        <f t="shared" si="14"/>
        <v>0</v>
      </c>
      <c r="EN6" s="21">
        <f t="shared" si="14"/>
        <v>0.02</v>
      </c>
      <c r="EO6" s="20" t="str">
        <f>IF(EO7="","",IF(EO7="-","【-】","【"&amp;SUBSTITUTE(TEXT(EO7,"#,##0.00"),"-","△")&amp;"】"))</f>
        <v>【0.01】</v>
      </c>
    </row>
    <row r="7" spans="1:148" s="22" customFormat="1" x14ac:dyDescent="0.15">
      <c r="A7" s="14"/>
      <c r="B7" s="23">
        <v>2022</v>
      </c>
      <c r="C7" s="23">
        <v>322016</v>
      </c>
      <c r="D7" s="23">
        <v>46</v>
      </c>
      <c r="E7" s="23">
        <v>17</v>
      </c>
      <c r="F7" s="23">
        <v>6</v>
      </c>
      <c r="G7" s="23">
        <v>0</v>
      </c>
      <c r="H7" s="23" t="s">
        <v>96</v>
      </c>
      <c r="I7" s="23" t="s">
        <v>97</v>
      </c>
      <c r="J7" s="23" t="s">
        <v>98</v>
      </c>
      <c r="K7" s="23" t="s">
        <v>99</v>
      </c>
      <c r="L7" s="23" t="s">
        <v>100</v>
      </c>
      <c r="M7" s="23" t="s">
        <v>101</v>
      </c>
      <c r="N7" s="24" t="s">
        <v>102</v>
      </c>
      <c r="O7" s="24">
        <v>74.28</v>
      </c>
      <c r="P7" s="24">
        <v>2.75</v>
      </c>
      <c r="Q7" s="24">
        <v>97.99</v>
      </c>
      <c r="R7" s="24">
        <v>3080</v>
      </c>
      <c r="S7" s="24">
        <v>197843</v>
      </c>
      <c r="T7" s="24">
        <v>572.99</v>
      </c>
      <c r="U7" s="24">
        <v>345.28</v>
      </c>
      <c r="V7" s="24">
        <v>5410</v>
      </c>
      <c r="W7" s="24">
        <v>2.33</v>
      </c>
      <c r="X7" s="24">
        <v>2321.89</v>
      </c>
      <c r="Y7" s="24">
        <v>90.19</v>
      </c>
      <c r="Z7" s="24">
        <v>81.319999999999993</v>
      </c>
      <c r="AA7" s="24">
        <v>77.58</v>
      </c>
      <c r="AB7" s="24">
        <v>77.95</v>
      </c>
      <c r="AC7" s="24">
        <v>76.22</v>
      </c>
      <c r="AD7" s="24">
        <v>101.8</v>
      </c>
      <c r="AE7" s="24">
        <v>100.27</v>
      </c>
      <c r="AF7" s="24">
        <v>95.71</v>
      </c>
      <c r="AG7" s="24">
        <v>96.59</v>
      </c>
      <c r="AH7" s="24">
        <v>96.86</v>
      </c>
      <c r="AI7" s="24">
        <v>101.46</v>
      </c>
      <c r="AJ7" s="24">
        <v>0</v>
      </c>
      <c r="AK7" s="24">
        <v>0</v>
      </c>
      <c r="AL7" s="24">
        <v>0</v>
      </c>
      <c r="AM7" s="24">
        <v>0</v>
      </c>
      <c r="AN7" s="24">
        <v>0</v>
      </c>
      <c r="AO7" s="24">
        <v>3.87</v>
      </c>
      <c r="AP7" s="24">
        <v>6.23</v>
      </c>
      <c r="AQ7" s="24">
        <v>11.66</v>
      </c>
      <c r="AR7" s="24">
        <v>18.57</v>
      </c>
      <c r="AS7" s="24">
        <v>17.78</v>
      </c>
      <c r="AT7" s="24">
        <v>104.91</v>
      </c>
      <c r="AU7" s="24">
        <v>4.1100000000000003</v>
      </c>
      <c r="AV7" s="24">
        <v>4.28</v>
      </c>
      <c r="AW7" s="24">
        <v>3.73</v>
      </c>
      <c r="AX7" s="24">
        <v>8.4499999999999993</v>
      </c>
      <c r="AY7" s="24">
        <v>3.49</v>
      </c>
      <c r="AZ7" s="24">
        <v>27.44</v>
      </c>
      <c r="BA7" s="24">
        <v>33.43</v>
      </c>
      <c r="BB7" s="24">
        <v>53.11</v>
      </c>
      <c r="BC7" s="24">
        <v>54.48</v>
      </c>
      <c r="BD7" s="24">
        <v>51.12</v>
      </c>
      <c r="BE7" s="24">
        <v>61.34</v>
      </c>
      <c r="BF7" s="24">
        <v>128.13999999999999</v>
      </c>
      <c r="BG7" s="24">
        <v>543.33000000000004</v>
      </c>
      <c r="BH7" s="24">
        <v>552.73</v>
      </c>
      <c r="BI7" s="24">
        <v>546.89</v>
      </c>
      <c r="BJ7" s="24">
        <v>546.62</v>
      </c>
      <c r="BK7" s="24">
        <v>512.88</v>
      </c>
      <c r="BL7" s="24">
        <v>641.42999999999995</v>
      </c>
      <c r="BM7" s="24">
        <v>807.81</v>
      </c>
      <c r="BN7" s="24">
        <v>733.23</v>
      </c>
      <c r="BO7" s="24">
        <v>607.88</v>
      </c>
      <c r="BP7" s="24">
        <v>1078.44</v>
      </c>
      <c r="BQ7" s="24">
        <v>68.459999999999994</v>
      </c>
      <c r="BR7" s="24">
        <v>53.85</v>
      </c>
      <c r="BS7" s="24">
        <v>49.36</v>
      </c>
      <c r="BT7" s="24">
        <v>49.5</v>
      </c>
      <c r="BU7" s="24">
        <v>45.89</v>
      </c>
      <c r="BV7" s="24">
        <v>51.07</v>
      </c>
      <c r="BW7" s="24">
        <v>56.93</v>
      </c>
      <c r="BX7" s="24">
        <v>49.44</v>
      </c>
      <c r="BY7" s="24">
        <v>54.39</v>
      </c>
      <c r="BZ7" s="24">
        <v>48.98</v>
      </c>
      <c r="CA7" s="24">
        <v>41.91</v>
      </c>
      <c r="CB7" s="24">
        <v>240.43</v>
      </c>
      <c r="CC7" s="24">
        <v>305.74</v>
      </c>
      <c r="CD7" s="24">
        <v>334.68</v>
      </c>
      <c r="CE7" s="24">
        <v>334.48</v>
      </c>
      <c r="CF7" s="24">
        <v>361.52</v>
      </c>
      <c r="CG7" s="24">
        <v>314.68</v>
      </c>
      <c r="CH7" s="24">
        <v>300.17</v>
      </c>
      <c r="CI7" s="24">
        <v>343.49</v>
      </c>
      <c r="CJ7" s="24">
        <v>318.06</v>
      </c>
      <c r="CK7" s="24">
        <v>362.51</v>
      </c>
      <c r="CL7" s="24">
        <v>420.17</v>
      </c>
      <c r="CM7" s="24">
        <v>36.61</v>
      </c>
      <c r="CN7" s="24">
        <v>34.85</v>
      </c>
      <c r="CO7" s="24">
        <v>39.6</v>
      </c>
      <c r="CP7" s="24">
        <v>39.6</v>
      </c>
      <c r="CQ7" s="24">
        <v>39.6</v>
      </c>
      <c r="CR7" s="24">
        <v>40.83</v>
      </c>
      <c r="CS7" s="24">
        <v>39.130000000000003</v>
      </c>
      <c r="CT7" s="24">
        <v>40.29</v>
      </c>
      <c r="CU7" s="24">
        <v>40.11</v>
      </c>
      <c r="CV7" s="24">
        <v>37.67</v>
      </c>
      <c r="CW7" s="24">
        <v>29.92</v>
      </c>
      <c r="CX7" s="24">
        <v>93.8</v>
      </c>
      <c r="CY7" s="24">
        <v>94.01</v>
      </c>
      <c r="CZ7" s="24">
        <v>94.08</v>
      </c>
      <c r="DA7" s="24">
        <v>94</v>
      </c>
      <c r="DB7" s="24">
        <v>93.9</v>
      </c>
      <c r="DC7" s="24">
        <v>86</v>
      </c>
      <c r="DD7" s="24">
        <v>86.33</v>
      </c>
      <c r="DE7" s="24">
        <v>87.49</v>
      </c>
      <c r="DF7" s="24">
        <v>87.61</v>
      </c>
      <c r="DG7" s="24">
        <v>87.94</v>
      </c>
      <c r="DH7" s="24">
        <v>80.39</v>
      </c>
      <c r="DI7" s="24">
        <v>21.62</v>
      </c>
      <c r="DJ7" s="24">
        <v>24.46</v>
      </c>
      <c r="DK7" s="24">
        <v>26.82</v>
      </c>
      <c r="DL7" s="24">
        <v>29.29</v>
      </c>
      <c r="DM7" s="24">
        <v>31.62</v>
      </c>
      <c r="DN7" s="24">
        <v>27.21</v>
      </c>
      <c r="DO7" s="24">
        <v>32.14</v>
      </c>
      <c r="DP7" s="24">
        <v>29.9</v>
      </c>
      <c r="DQ7" s="24">
        <v>32.58</v>
      </c>
      <c r="DR7" s="24">
        <v>37.479999999999997</v>
      </c>
      <c r="DS7" s="24">
        <v>29.81</v>
      </c>
      <c r="DT7" s="24">
        <v>0</v>
      </c>
      <c r="DU7" s="24">
        <v>0</v>
      </c>
      <c r="DV7" s="24">
        <v>0</v>
      </c>
      <c r="DW7" s="24">
        <v>0</v>
      </c>
      <c r="DX7" s="24">
        <v>0</v>
      </c>
      <c r="DY7" s="24">
        <v>0</v>
      </c>
      <c r="DZ7" s="24">
        <v>0</v>
      </c>
      <c r="EA7" s="24">
        <v>0</v>
      </c>
      <c r="EB7" s="24">
        <v>0</v>
      </c>
      <c r="EC7" s="24">
        <v>0</v>
      </c>
      <c r="ED7" s="24">
        <v>0</v>
      </c>
      <c r="EE7" s="24">
        <v>0</v>
      </c>
      <c r="EF7" s="24">
        <v>0</v>
      </c>
      <c r="EG7" s="24">
        <v>0.1</v>
      </c>
      <c r="EH7" s="24">
        <v>0</v>
      </c>
      <c r="EI7" s="24">
        <v>0.17</v>
      </c>
      <c r="EJ7" s="24">
        <v>0</v>
      </c>
      <c r="EK7" s="24">
        <v>0</v>
      </c>
      <c r="EL7" s="24">
        <v>0.01</v>
      </c>
      <c r="EM7" s="24">
        <v>0</v>
      </c>
      <c r="EN7" s="24">
        <v>0.02</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2024-02-02T08:07:22Z</cp:lastPrinted>
  <dcterms:created xsi:type="dcterms:W3CDTF">2023-12-12T01:05:33Z</dcterms:created>
  <dcterms:modified xsi:type="dcterms:W3CDTF">2024-02-02T08:08:52Z</dcterms:modified>
  <cp:category/>
</cp:coreProperties>
</file>