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gfsv.sg.local\財務係\05-1　経営分析表\R4決算\02回答\02下水\【経営比較分析表】2022_322016_46_1718\"/>
    </mc:Choice>
  </mc:AlternateContent>
  <xr:revisionPtr revIDLastSave="0" documentId="13_ncr:1_{8A4DD8E9-CBA2-4308-BDC6-A5FC357932DB}" xr6:coauthVersionLast="47" xr6:coauthVersionMax="47" xr10:uidLastSave="{00000000-0000-0000-0000-000000000000}"/>
  <workbookProtection workbookAlgorithmName="SHA-512" workbookHashValue="fxbSwLL9cCwTQffTXziuAQAQ0mVfsoav/Z1SVW4D2CL7UwC0siZcIcKEv8sraGly85Oft4jY2Igjmyj766E9Ng==" workbookSaltValue="tt3NCtgN30IA9jEY1t1Qz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R6" i="5"/>
  <c r="Q6" i="5"/>
  <c r="P6" i="5"/>
  <c r="O6" i="5"/>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AD10" i="4"/>
  <c r="W10" i="4"/>
  <c r="P10" i="4"/>
  <c r="I10" i="4"/>
  <c r="AL8" i="4"/>
  <c r="AD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<sst xmlns="http://schemas.openxmlformats.org/spreadsheetml/2006/main" count="231" uniqueCount="116">
  <si>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</si>
  <si>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</si>
  <si>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</si>
  <si>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</si>
  <si>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</si>
  <si>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</si>
  <si>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</si>
  <si>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</si>
  <si>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</si>
  <si>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</si>
  <si>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</si>
  <si>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</si>
  <si>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</si>
  <si>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</si>
  <si>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</si>
  <si>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</si>
  <si>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</si>
  <si>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</si>
  <si>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</si>
  <si>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</si>
  <si>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</si>
  <si>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</si>
  <si>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</si>
  <si>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</si>
  <si>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</si>
  <si>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</si>
  <si>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</si>
  <si>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</si>
  <si>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</si>
  <si>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</si>
  <si>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</si>
  <si>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</si>
  <si>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</si>
  <si>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</si>
  <si>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</si>
  <si>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</si>
  <si>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</si>
  <si>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</si>
  <si>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</si>
  <si>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</si>
  <si>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</si>
  <si>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</si>
  <si>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</si>
  <si>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</si>
  <si>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</si>
  <si>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</si>
  <si>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</si>
  <si>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</si>
  <si>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</si>
  <si>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</si>
  <si>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</si>
  <si>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</si>
  <si>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</si>
  <si>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</si>
  <si>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</si>
  <si>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</si>
  <si>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</si>
  <si>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</si>
  <si>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</si>
  <si>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</si>
  <si>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</si>
  <si>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</si>
  <si>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</si>
  <si>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</si>
  <si>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</si>
  <si>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</si>
  <si>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</si>
  <si>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</si>
  <si>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</si>
  <si>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</si>
  <si>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</si>
  <si>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</si>
  <si>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</si>
  <si>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</si>
  <si>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</si>
  <si>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</si>
  <si>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</si>
  <si>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</si>
  <si>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</si>
  <si>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</si>
  <si>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</si>
  <si>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</si>
  <si>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</si>
  <si>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</si>
  <si>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</si>
  <si>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</si>
  <si>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</si>
  <si>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</si>
  <si>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</si>
  <si>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</si>
  <si>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</si>
  <si>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</si>
  <si>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</si>
  <si>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</si>
  <si>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</si>
  <si>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</si>
  <si>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</si>
  <si>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</si>
  <si>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</si>
  <si>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</si>
  <si>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</si>
  <si>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</si>
  <si>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</si>
  <si>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</si>
  <si>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</si>
  <si>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</si>
  <si>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</si>
  <si>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</si>
  <si>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</si>
  <si>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</si>
  <si>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</si>
  <si>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</si>
  <si>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</si>
  <si>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公共下水道のほか、集落排水事業や公設浄化槽事業を含めた下水道事業全体として概ね健全な経営である。
　今後も上下水道事業経営の指針となる「第1次松江市上下水道事業経営計画」にある施策に関し、毎年度の進行管理を通じて事業全般の実効性を高めていく。
　また、令和10年代に到来する下水道施設管渠の更新改築期を見据え、経営計画に基づき接続促進等による収益確保、農業集落排水施設の公共下水道接続等による費用縮減や人材育成による経営基盤を整備するとともに、適切な修繕・更新による施設設備の長寿命化や維持運用に努め、将来にわたり事業を健全に運営できる体制を構築していく。</t>
    <rPh sb="69" eb="70">
      <t>ダイ</t>
    </rPh>
    <rPh sb="71" eb="72">
      <t>ジ</t>
    </rPh>
    <rPh sb="72" eb="79">
      <t>マツエシジョウゲスイドウ</t>
    </rPh>
    <rPh sb="79" eb="81">
      <t>ジギョウ</t>
    </rPh>
    <rPh sb="89" eb="91">
      <t>シサク</t>
    </rPh>
    <rPh sb="92" eb="93">
      <t>カン</t>
    </rPh>
    <rPh sb="95" eb="98">
      <t>マイネンド</t>
    </rPh>
    <rPh sb="104" eb="105">
      <t>ツウ</t>
    </rPh>
    <phoneticPr fontId="4"/>
  </si>
  <si>
    <t>　建設事業は平成18年度に完了している。償却資産のうち管渠は現時点で老朽化の度合は低いが、処理場の機器等については法定耐用年数を超えるものが相当数あるため、維持管理適正化計画に基づいた改築・更新とあわせて機能強化を図っている。
　①有形固定資産減価償却率は年々上昇し、類似団体の平均を上回った。また、今後も上昇するものと見込んでいる。
　②管渠老朽化率は、法定耐用年数に達したものがないことから0%となっている。</t>
    <rPh sb="6" eb="8">
      <t>ヘイセイ</t>
    </rPh>
    <rPh sb="10" eb="12">
      <t>ネンド</t>
    </rPh>
    <rPh sb="88" eb="89">
      <t>モト</t>
    </rPh>
    <rPh sb="92" eb="94">
      <t>カイチク</t>
    </rPh>
    <rPh sb="95" eb="97">
      <t>コウシン</t>
    </rPh>
    <rPh sb="102" eb="106">
      <t>キノウキョウカ</t>
    </rPh>
    <rPh sb="107" eb="108">
      <t>ハカ</t>
    </rPh>
    <rPh sb="128" eb="132">
      <t>ネンネンジョウショウ</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</si>
  <si>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27%で、繰出基準に基づく一般会計繰入金など使用料以外の収入を含めても費用を賄えていない。①一部の処理地区で施設統廃合事業による公共下水道への接続事業を進めているが、動力費の増加などにより当年度の経常収支比率は低下した。
②累積欠損金については、他事業も含めた会計全体での欠損金が生じないよう、更なる経費削減に努める。
　③流動比率は、5%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令和元年度に公債費に対する繰出金を見直し、企業債残高に含まれる一般会計負担予定額が減ったため比率が大幅に上昇した。当年度は、企業債残高の減少に伴って前年度に比べ低下している。
　⑤経費回収率・⑥汚水処理原価は、減価償却費や支払利息等の費用のうち、一般会計繰入金など使用料以外の収入を充てる費用を除いて算定したものである。動力費の高騰などにより汚水処理費が増加したため経費回収率は低下し、汚水処理原価は上昇した。
　⑦施設利用率が低い要因として施設規模が過大となっている可能性があるが、R4年度に１処理施設の公共下水道への接続は完了し、残り4処理施設の公共下水道への接続事業を進めている。
　⑧水洗化率の大幅な上昇は見込めない状況であるが、接続勧奨や排水設備の戸別調査を行い、未接続世帯の接続促進を引き続き行う。</t>
    <rPh sb="142" eb="144">
      <t>イチブ</t>
    </rPh>
    <rPh sb="145" eb="149">
      <t>ショリチク</t>
    </rPh>
    <rPh sb="150" eb="155">
      <t>シセツトウハイゴウ</t>
    </rPh>
    <rPh sb="155" eb="157">
      <t>ジギョウ</t>
    </rPh>
    <rPh sb="160" eb="165">
      <t>コウキョウゲスイドウ</t>
    </rPh>
    <rPh sb="167" eb="169">
      <t>セツゾク</t>
    </rPh>
    <rPh sb="169" eb="171">
      <t>ジギョウ</t>
    </rPh>
    <rPh sb="172" eb="173">
      <t>スス</t>
    </rPh>
    <rPh sb="179" eb="182">
      <t>ドウリョクヒ</t>
    </rPh>
    <rPh sb="183" eb="185">
      <t>ゾウカ</t>
    </rPh>
    <rPh sb="190" eb="193">
      <t>トウネンド</t>
    </rPh>
    <rPh sb="194" eb="200">
      <t>ケイジョウシュウシヒリツ</t>
    </rPh>
    <rPh sb="201" eb="203">
      <t>テイカ</t>
    </rPh>
    <rPh sb="251" eb="252">
      <t>ツト</t>
    </rPh>
    <rPh sb="266" eb="268">
      <t>ミマン</t>
    </rPh>
    <rPh sb="386" eb="391">
      <t>レイワガンネンド</t>
    </rPh>
    <rPh sb="392" eb="395">
      <t>コウサイヒ</t>
    </rPh>
    <rPh sb="396" eb="397">
      <t>タイ</t>
    </rPh>
    <rPh sb="399" eb="402">
      <t>クリダシキン</t>
    </rPh>
    <rPh sb="403" eb="405">
      <t>ミナオ</t>
    </rPh>
    <rPh sb="407" eb="412">
      <t>キギョウサイザンダカ</t>
    </rPh>
    <rPh sb="413" eb="414">
      <t>フク</t>
    </rPh>
    <rPh sb="417" eb="421">
      <t>イッパンカイケイ</t>
    </rPh>
    <rPh sb="421" eb="423">
      <t>フタン</t>
    </rPh>
    <rPh sb="423" eb="426">
      <t>ヨテイガク</t>
    </rPh>
    <rPh sb="427" eb="428">
      <t>ヘ</t>
    </rPh>
    <rPh sb="432" eb="434">
      <t>ヒリツ</t>
    </rPh>
    <rPh sb="435" eb="437">
      <t>オオハバ</t>
    </rPh>
    <rPh sb="438" eb="440">
      <t>ジョウショウ</t>
    </rPh>
    <rPh sb="443" eb="446">
      <t>トウネンド</t>
    </rPh>
    <rPh sb="448" eb="453">
      <t>キギョウサイザンダカ</t>
    </rPh>
    <rPh sb="454" eb="456">
      <t>ゲンショウ</t>
    </rPh>
    <rPh sb="457" eb="458">
      <t>トモナ</t>
    </rPh>
    <rPh sb="460" eb="463">
      <t>ゼンネンド</t>
    </rPh>
    <rPh sb="464" eb="465">
      <t>クラ</t>
    </rPh>
    <rPh sb="546" eb="549">
      <t>ドウリョクヒ</t>
    </rPh>
    <rPh sb="550" eb="552">
      <t>コウトウ</t>
    </rPh>
    <rPh sb="557" eb="562">
      <t>オスイショリヒ</t>
    </rPh>
    <rPh sb="563" eb="565">
      <t>ゾウカ</t>
    </rPh>
    <rPh sb="569" eb="574">
      <t>ケイヒカイシュウリツ</t>
    </rPh>
    <rPh sb="586" eb="588">
      <t>ジョウショウ</t>
    </rPh>
    <rPh sb="630" eb="632">
      <t>ネンド</t>
    </rPh>
    <rPh sb="634" eb="636">
      <t>ショリ</t>
    </rPh>
    <rPh sb="636" eb="638">
      <t>シセツ</t>
    </rPh>
    <rPh sb="639" eb="644">
      <t>コウキョウゲスイドウ</t>
    </rPh>
    <rPh sb="646" eb="648">
      <t>セツゾク</t>
    </rPh>
    <rPh sb="649" eb="651">
      <t>カンリョウ</t>
    </rPh>
    <rPh sb="653" eb="654">
      <t>ノコ</t>
    </rPh>
    <rPh sb="661" eb="666">
      <t>コウキョウゲスイドウ</t>
    </rPh>
    <rPh sb="668" eb="670">
      <t>セツゾク</t>
    </rPh>
    <rPh sb="670" eb="672">
      <t>ジギョウ</t>
    </rPh>
    <rPh sb="673" eb="674">
      <t>スス</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</si>
</sst>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
      <sz val="10"/>
      <color theme="1"/>
      <name val="ＭＳ ゴシック"/>
      <family val="3"/>
      <charset val="128"/>
    </font>
    <font>
      <sz val="9.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0.01</c:v>
                </c:pt>
                <c:pt idx="3" formatCode="#,##0.00;&quot;△&quot;#,##0.00;&quot;-&quot;">
                  <c:v>0.02</c:v>
                </c:pt>
                <c:pt idx="4">
                  <c:v>0</c:v>
                </c:pt>
              </c:numCache>
            </c:numRef>
          </c:val>
          <c:extLst>
            <c:ext xmlns:c16="http://schemas.microsoft.com/office/drawing/2014/chart" uri="{C3380CC4-5D6E-409C-BE32-E72D297353CC}">
              <c16:uniqueId val="{00000000-2240-48E1-8742-D452D5E309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2240-48E1-8742-D452D5E309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47.47</c:v>
                </c:pt>
                <c:pt idx="1">
                  <c:v>46.03</c:v>
                </c:pt>
                <c:pt idx="2">
                  <c:v>50.08</c:v>
                </c:pt>
                <c:pt idx="3">
                  <c:v>50.08</c:v>
                </c:pt>
                <c:pt idx="4">
                  <c:v>46.71</c:v>
                </c:pt>
              </c:numCache>
            </c:numRef>
          </c:val>
          <c:extLst>
            <c:ext xmlns:c16="http://schemas.microsoft.com/office/drawing/2014/chart" uri="{C3380CC4-5D6E-409C-BE32-E72D297353CC}">
              <c16:uniqueId val="{00000000-DB8C-4AC3-8FE1-D4992C22476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DB8C-4AC3-8FE1-D4992C22476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89.19</c:v>
                </c:pt>
                <c:pt idx="1">
                  <c:v>89.62</c:v>
                </c:pt>
                <c:pt idx="2">
                  <c:v>89.65</c:v>
                </c:pt>
                <c:pt idx="3">
                  <c:v>89.51</c:v>
                </c:pt>
                <c:pt idx="4">
                  <c:v>89.44</c:v>
                </c:pt>
              </c:numCache>
            </c:numRef>
          </c:val>
          <c:extLst>
            <c:ext xmlns:c16="http://schemas.microsoft.com/office/drawing/2014/chart" uri="{C3380CC4-5D6E-409C-BE32-E72D297353CC}">
              <c16:uniqueId val="{00000000-2A8A-4A9F-9888-639D439C42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2A8A-4A9F-9888-639D439C42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92.03</c:v>
                </c:pt>
                <c:pt idx="1">
                  <c:v>83.47</c:v>
                </c:pt>
                <c:pt idx="2">
                  <c:v>82.36</c:v>
                </c:pt>
                <c:pt idx="3">
                  <c:v>83.08</c:v>
                </c:pt>
                <c:pt idx="4">
                  <c:v>78.83</c:v>
                </c:pt>
              </c:numCache>
            </c:numRef>
          </c:val>
          <c:extLst>
            <c:ext xmlns:c16="http://schemas.microsoft.com/office/drawing/2014/chart" uri="{C3380CC4-5D6E-409C-BE32-E72D297353CC}">
              <c16:uniqueId val="{00000000-592C-4C72-8FE5-C58391AB61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592C-4C72-8FE5-C58391AB61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21.41</c:v>
                </c:pt>
                <c:pt idx="1">
                  <c:v>24.51</c:v>
                </c:pt>
                <c:pt idx="2">
                  <c:v>27.37</c:v>
                </c:pt>
                <c:pt idx="3">
                  <c:v>30.03</c:v>
                </c:pt>
                <c:pt idx="4">
                  <c:v>32.57</c:v>
                </c:pt>
              </c:numCache>
            </c:numRef>
          </c:val>
          <c:extLst>
            <c:ext xmlns:c16="http://schemas.microsoft.com/office/drawing/2014/chart" uri="{C3380CC4-5D6E-409C-BE32-E72D297353CC}">
              <c16:uniqueId val="{00000000-F2A4-4A75-9FE9-7DA35DAD5B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F2A4-4A75-9FE9-7DA35DAD5B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D0-43B0-BF6A-0E1EE19B30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2D0-43B0-BF6A-0E1EE19B30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1090.9000000000001</c:v>
                </c:pt>
                <c:pt idx="1">
                  <c:v>1195.4000000000001</c:v>
                </c:pt>
                <c:pt idx="2">
                  <c:v>1292.03</c:v>
                </c:pt>
                <c:pt idx="3">
                  <c:v>1369.13</c:v>
                </c:pt>
                <c:pt idx="4">
                  <c:v>1639.88</c:v>
                </c:pt>
              </c:numCache>
            </c:numRef>
          </c:val>
          <c:extLst>
            <c:ext xmlns:c16="http://schemas.microsoft.com/office/drawing/2014/chart" uri="{C3380CC4-5D6E-409C-BE32-E72D297353CC}">
              <c16:uniqueId val="{00000000-BA80-457E-83C5-C7E23F5EA4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BA80-457E-83C5-C7E23F5EA4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2.7</c:v>
                </c:pt>
                <c:pt idx="1">
                  <c:v>2.58</c:v>
                </c:pt>
                <c:pt idx="2">
                  <c:v>2.67</c:v>
                </c:pt>
                <c:pt idx="3">
                  <c:v>2.61</c:v>
                </c:pt>
                <c:pt idx="4">
                  <c:v>3.68</c:v>
                </c:pt>
              </c:numCache>
            </c:numRef>
          </c:val>
          <c:extLst>
            <c:ext xmlns:c16="http://schemas.microsoft.com/office/drawing/2014/chart" uri="{C3380CC4-5D6E-409C-BE32-E72D297353CC}">
              <c16:uniqueId val="{00000000-2768-407D-9F6C-1F159B5563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2768-407D-9F6C-1F159B5563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202.54</c:v>
                </c:pt>
                <c:pt idx="1">
                  <c:v>828.8</c:v>
                </c:pt>
                <c:pt idx="2">
                  <c:v>805.24</c:v>
                </c:pt>
                <c:pt idx="3">
                  <c:v>705.81</c:v>
                </c:pt>
                <c:pt idx="4">
                  <c:v>611.70000000000005</c:v>
                </c:pt>
              </c:numCache>
            </c:numRef>
          </c:val>
          <c:extLst>
            <c:ext xmlns:c16="http://schemas.microsoft.com/office/drawing/2014/chart" uri="{C3380CC4-5D6E-409C-BE32-E72D297353CC}">
              <c16:uniqueId val="{00000000-BBB8-46EE-9470-22BF0E857DB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BBB8-46EE-9470-22BF0E857DB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69.89</c:v>
                </c:pt>
                <c:pt idx="1">
                  <c:v>53.46</c:v>
                </c:pt>
                <c:pt idx="2">
                  <c:v>53.18</c:v>
                </c:pt>
                <c:pt idx="3">
                  <c:v>56.05</c:v>
                </c:pt>
                <c:pt idx="4">
                  <c:v>49.57</c:v>
                </c:pt>
              </c:numCache>
            </c:numRef>
          </c:val>
          <c:extLst>
            <c:ext xmlns:c16="http://schemas.microsoft.com/office/drawing/2014/chart" uri="{C3380CC4-5D6E-409C-BE32-E72D297353CC}">
              <c16:uniqueId val="{00000000-5B65-4609-9484-01ECD40D23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5B65-4609-9484-01ECD40D23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244.45</c:v>
                </c:pt>
                <c:pt idx="1">
                  <c:v>319.14</c:v>
                </c:pt>
                <c:pt idx="2">
                  <c:v>317.35000000000002</c:v>
                </c:pt>
                <c:pt idx="3">
                  <c:v>304.12</c:v>
                </c:pt>
                <c:pt idx="4">
                  <c:v>337.91</c:v>
                </c:pt>
              </c:numCache>
            </c:numRef>
          </c:val>
          <c:extLst>
            <c:ext xmlns:c16="http://schemas.microsoft.com/office/drawing/2014/chart" uri="{C3380CC4-5D6E-409C-BE32-E72D297353CC}">
              <c16:uniqueId val="{00000000-FED4-4F7A-8C81-1C0D6504AA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FED4-4F7A-8C81-1C0D6504AA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0" zoomScaleNormal="100" workbookViewId="0">
      <selection activeCell="CC27" sqref="CC2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島根県　松江市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F1</v>
      </c>
      <c r="X8" s="77"/>
      <c r="Y8" s="77"/>
      <c r="Z8" s="77"/>
      <c r="AA8" s="77"/>
      <c r="AB8" s="77"/>
      <c r="AC8" s="77"/>
      <c r="AD8" s="78" t="str">
        <f>データ!$M$6</f>
        <v>自治体職員</v>
      </c>
      <c r="AE8" s="78"/>
      <c r="AF8" s="78"/>
      <c r="AG8" s="78"/>
      <c r="AH8" s="78"/>
      <c r="AI8" s="78"/>
      <c r="AJ8" s="78"/>
      <c r="AK8" s="3"/>
      <c r="AL8" s="53">
        <f>データ!S6</f>
        <v>197843</v>
      </c>
      <c r="AM8" s="53"/>
      <c r="AN8" s="53"/>
      <c r="AO8" s="53"/>
      <c r="AP8" s="53"/>
      <c r="AQ8" s="53"/>
      <c r="AR8" s="53"/>
      <c r="AS8" s="53"/>
      <c r="AT8" s="52">
        <f>データ!T6</f>
        <v>572.99</v>
      </c>
      <c r="AU8" s="52"/>
      <c r="AV8" s="52"/>
      <c r="AW8" s="52"/>
      <c r="AX8" s="52"/>
      <c r="AY8" s="52"/>
      <c r="AZ8" s="52"/>
      <c r="BA8" s="52"/>
      <c r="BB8" s="52">
        <f>データ!U6</f>
        <v>345.28</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69" t="s">
        <v>20</v>
      </c>
      <c r="BM9" s="70"/>
      <c r="BN9" s="71" t="s">
        <v>21</v>
      </c>
      <c r="BO9" s="71"/>
      <c r="BP9" s="71"/>
      <c r="BQ9" s="71"/>
      <c r="BR9" s="71"/>
      <c r="BS9" s="71"/>
      <c r="BT9" s="71"/>
      <c r="BU9" s="71"/>
      <c r="BV9" s="71"/>
      <c r="BW9" s="71"/>
      <c r="BX9" s="71"/>
      <c r="BY9" s="72"/>
    </row>
    <row r="10" spans="1:78" ht="18.75" customHeight="1" x14ac:dyDescent="0.15">
      <c r="A10" s="2"/>
      <c r="B10" s="52" t="str">
        <f>データ!N6</f>
        <v>-</v>
      </c>
      <c r="C10" s="52"/>
      <c r="D10" s="52"/>
      <c r="E10" s="52"/>
      <c r="F10" s="52"/>
      <c r="G10" s="52"/>
      <c r="H10" s="52"/>
      <c r="I10" s="52">
        <f>データ!O6</f>
        <v>57.73</v>
      </c>
      <c r="J10" s="52"/>
      <c r="K10" s="52"/>
      <c r="L10" s="52"/>
      <c r="M10" s="52"/>
      <c r="N10" s="52"/>
      <c r="O10" s="52"/>
      <c r="P10" s="52">
        <f>データ!P6</f>
        <v>7.58</v>
      </c>
      <c r="Q10" s="52"/>
      <c r="R10" s="52"/>
      <c r="S10" s="52"/>
      <c r="T10" s="52"/>
      <c r="U10" s="52"/>
      <c r="V10" s="52"/>
      <c r="W10" s="52">
        <f>データ!Q6</f>
        <v>93.73</v>
      </c>
      <c r="X10" s="52"/>
      <c r="Y10" s="52"/>
      <c r="Z10" s="52"/>
      <c r="AA10" s="52"/>
      <c r="AB10" s="52"/>
      <c r="AC10" s="52"/>
      <c r="AD10" s="53">
        <f>データ!R6</f>
        <v>3080</v>
      </c>
      <c r="AE10" s="53"/>
      <c r="AF10" s="53"/>
      <c r="AG10" s="53"/>
      <c r="AH10" s="53"/>
      <c r="AI10" s="53"/>
      <c r="AJ10" s="53"/>
      <c r="AK10" s="2"/>
      <c r="AL10" s="53">
        <f>データ!V6</f>
        <v>14915</v>
      </c>
      <c r="AM10" s="53"/>
      <c r="AN10" s="53"/>
      <c r="AO10" s="53"/>
      <c r="AP10" s="53"/>
      <c r="AQ10" s="53"/>
      <c r="AR10" s="53"/>
      <c r="AS10" s="53"/>
      <c r="AT10" s="52">
        <f>データ!W6</f>
        <v>6.54</v>
      </c>
      <c r="AU10" s="52"/>
      <c r="AV10" s="52"/>
      <c r="AW10" s="52"/>
      <c r="AX10" s="52"/>
      <c r="AY10" s="52"/>
      <c r="AZ10" s="52"/>
      <c r="BA10" s="52"/>
      <c r="BB10" s="52">
        <f>データ!X6</f>
        <v>2280.58</v>
      </c>
      <c r="BC10" s="52"/>
      <c r="BD10" s="52"/>
      <c r="BE10" s="52"/>
      <c r="BF10" s="52"/>
      <c r="BG10" s="52"/>
      <c r="BH10" s="52"/>
      <c r="BI10" s="52"/>
      <c r="BJ10" s="2"/>
      <c r="BK10" s="2"/>
      <c r="BL10" s="54" t="s">
        <v>22</v>
      </c>
      <c r="BM10" s="55"/>
      <c r="BN10" s="62" t="s">
        <v>23</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115</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9"/>
      <c r="BM44" s="60"/>
      <c r="BN44" s="60"/>
      <c r="BO44" s="60"/>
      <c r="BP44" s="60"/>
      <c r="BQ44" s="60"/>
      <c r="BR44" s="60"/>
      <c r="BS44" s="60"/>
      <c r="BT44" s="60"/>
      <c r="BU44" s="60"/>
      <c r="BV44" s="60"/>
      <c r="BW44" s="60"/>
      <c r="BX44" s="60"/>
      <c r="BY44" s="60"/>
      <c r="BZ44" s="6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5" t="s">
        <v>113</v>
      </c>
      <c r="BM66" s="46"/>
      <c r="BN66" s="46"/>
      <c r="BO66" s="46"/>
      <c r="BP66" s="46"/>
      <c r="BQ66" s="46"/>
      <c r="BR66" s="46"/>
      <c r="BS66" s="46"/>
      <c r="BT66" s="46"/>
      <c r="BU66" s="46"/>
      <c r="BV66" s="46"/>
      <c r="BW66" s="46"/>
      <c r="BX66" s="46"/>
      <c r="BY66" s="46"/>
      <c r="BZ66" s="4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5"/>
      <c r="BM67" s="46"/>
      <c r="BN67" s="46"/>
      <c r="BO67" s="46"/>
      <c r="BP67" s="46"/>
      <c r="BQ67" s="46"/>
      <c r="BR67" s="46"/>
      <c r="BS67" s="46"/>
      <c r="BT67" s="46"/>
      <c r="BU67" s="46"/>
      <c r="BV67" s="46"/>
      <c r="BW67" s="46"/>
      <c r="BX67" s="46"/>
      <c r="BY67" s="46"/>
      <c r="BZ67" s="4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5"/>
      <c r="BM68" s="46"/>
      <c r="BN68" s="46"/>
      <c r="BO68" s="46"/>
      <c r="BP68" s="46"/>
      <c r="BQ68" s="46"/>
      <c r="BR68" s="46"/>
      <c r="BS68" s="46"/>
      <c r="BT68" s="46"/>
      <c r="BU68" s="46"/>
      <c r="BV68" s="46"/>
      <c r="BW68" s="46"/>
      <c r="BX68" s="46"/>
      <c r="BY68" s="46"/>
      <c r="BZ68" s="4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5"/>
      <c r="BM69" s="46"/>
      <c r="BN69" s="46"/>
      <c r="BO69" s="46"/>
      <c r="BP69" s="46"/>
      <c r="BQ69" s="46"/>
      <c r="BR69" s="46"/>
      <c r="BS69" s="46"/>
      <c r="BT69" s="46"/>
      <c r="BU69" s="46"/>
      <c r="BV69" s="46"/>
      <c r="BW69" s="46"/>
      <c r="BX69" s="46"/>
      <c r="BY69" s="46"/>
      <c r="BZ69" s="4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5"/>
      <c r="BM70" s="46"/>
      <c r="BN70" s="46"/>
      <c r="BO70" s="46"/>
      <c r="BP70" s="46"/>
      <c r="BQ70" s="46"/>
      <c r="BR70" s="46"/>
      <c r="BS70" s="46"/>
      <c r="BT70" s="46"/>
      <c r="BU70" s="46"/>
      <c r="BV70" s="46"/>
      <c r="BW70" s="46"/>
      <c r="BX70" s="46"/>
      <c r="BY70" s="46"/>
      <c r="BZ70" s="4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5"/>
      <c r="BM71" s="46"/>
      <c r="BN71" s="46"/>
      <c r="BO71" s="46"/>
      <c r="BP71" s="46"/>
      <c r="BQ71" s="46"/>
      <c r="BR71" s="46"/>
      <c r="BS71" s="46"/>
      <c r="BT71" s="46"/>
      <c r="BU71" s="46"/>
      <c r="BV71" s="46"/>
      <c r="BW71" s="46"/>
      <c r="BX71" s="46"/>
      <c r="BY71" s="46"/>
      <c r="BZ71" s="4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5"/>
      <c r="BM72" s="46"/>
      <c r="BN72" s="46"/>
      <c r="BO72" s="46"/>
      <c r="BP72" s="46"/>
      <c r="BQ72" s="46"/>
      <c r="BR72" s="46"/>
      <c r="BS72" s="46"/>
      <c r="BT72" s="46"/>
      <c r="BU72" s="46"/>
      <c r="BV72" s="46"/>
      <c r="BW72" s="46"/>
      <c r="BX72" s="46"/>
      <c r="BY72" s="46"/>
      <c r="BZ72" s="4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5"/>
      <c r="BM73" s="46"/>
      <c r="BN73" s="46"/>
      <c r="BO73" s="46"/>
      <c r="BP73" s="46"/>
      <c r="BQ73" s="46"/>
      <c r="BR73" s="46"/>
      <c r="BS73" s="46"/>
      <c r="BT73" s="46"/>
      <c r="BU73" s="46"/>
      <c r="BV73" s="46"/>
      <c r="BW73" s="46"/>
      <c r="BX73" s="46"/>
      <c r="BY73" s="46"/>
      <c r="BZ73" s="4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5"/>
      <c r="BM74" s="46"/>
      <c r="BN74" s="46"/>
      <c r="BO74" s="46"/>
      <c r="BP74" s="46"/>
      <c r="BQ74" s="46"/>
      <c r="BR74" s="46"/>
      <c r="BS74" s="46"/>
      <c r="BT74" s="46"/>
      <c r="BU74" s="46"/>
      <c r="BV74" s="46"/>
      <c r="BW74" s="46"/>
      <c r="BX74" s="46"/>
      <c r="BY74" s="46"/>
      <c r="BZ74" s="4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5"/>
      <c r="BM75" s="46"/>
      <c r="BN75" s="46"/>
      <c r="BO75" s="46"/>
      <c r="BP75" s="46"/>
      <c r="BQ75" s="46"/>
      <c r="BR75" s="46"/>
      <c r="BS75" s="46"/>
      <c r="BT75" s="46"/>
      <c r="BU75" s="46"/>
      <c r="BV75" s="46"/>
      <c r="BW75" s="46"/>
      <c r="BX75" s="46"/>
      <c r="BY75" s="46"/>
      <c r="BZ75" s="4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5"/>
      <c r="BM76" s="46"/>
      <c r="BN76" s="46"/>
      <c r="BO76" s="46"/>
      <c r="BP76" s="46"/>
      <c r="BQ76" s="46"/>
      <c r="BR76" s="46"/>
      <c r="BS76" s="46"/>
      <c r="BT76" s="46"/>
      <c r="BU76" s="46"/>
      <c r="BV76" s="46"/>
      <c r="BW76" s="46"/>
      <c r="BX76" s="46"/>
      <c r="BY76" s="46"/>
      <c r="BZ76" s="4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5"/>
      <c r="BM77" s="46"/>
      <c r="BN77" s="46"/>
      <c r="BO77" s="46"/>
      <c r="BP77" s="46"/>
      <c r="BQ77" s="46"/>
      <c r="BR77" s="46"/>
      <c r="BS77" s="46"/>
      <c r="BT77" s="46"/>
      <c r="BU77" s="46"/>
      <c r="BV77" s="46"/>
      <c r="BW77" s="46"/>
      <c r="BX77" s="46"/>
      <c r="BY77" s="46"/>
      <c r="BZ77" s="4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5"/>
      <c r="BM78" s="46"/>
      <c r="BN78" s="46"/>
      <c r="BO78" s="46"/>
      <c r="BP78" s="46"/>
      <c r="BQ78" s="46"/>
      <c r="BR78" s="46"/>
      <c r="BS78" s="46"/>
      <c r="BT78" s="46"/>
      <c r="BU78" s="46"/>
      <c r="BV78" s="46"/>
      <c r="BW78" s="46"/>
      <c r="BX78" s="46"/>
      <c r="BY78" s="46"/>
      <c r="BZ78" s="4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5"/>
      <c r="BM79" s="46"/>
      <c r="BN79" s="46"/>
      <c r="BO79" s="46"/>
      <c r="BP79" s="46"/>
      <c r="BQ79" s="46"/>
      <c r="BR79" s="46"/>
      <c r="BS79" s="46"/>
      <c r="BT79" s="46"/>
      <c r="BU79" s="46"/>
      <c r="BV79" s="46"/>
      <c r="BW79" s="46"/>
      <c r="BX79" s="46"/>
      <c r="BY79" s="46"/>
      <c r="BZ79" s="4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5"/>
      <c r="BM80" s="46"/>
      <c r="BN80" s="46"/>
      <c r="BO80" s="46"/>
      <c r="BP80" s="46"/>
      <c r="BQ80" s="46"/>
      <c r="BR80" s="46"/>
      <c r="BS80" s="46"/>
      <c r="BT80" s="46"/>
      <c r="BU80" s="46"/>
      <c r="BV80" s="46"/>
      <c r="BW80" s="46"/>
      <c r="BX80" s="46"/>
      <c r="BY80" s="46"/>
      <c r="BZ80" s="4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5"/>
      <c r="BM81" s="46"/>
      <c r="BN81" s="46"/>
      <c r="BO81" s="46"/>
      <c r="BP81" s="46"/>
      <c r="BQ81" s="46"/>
      <c r="BR81" s="46"/>
      <c r="BS81" s="46"/>
      <c r="BT81" s="46"/>
      <c r="BU81" s="46"/>
      <c r="BV81" s="46"/>
      <c r="BW81" s="46"/>
      <c r="BX81" s="46"/>
      <c r="BY81" s="46"/>
      <c r="BZ81" s="4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8"/>
      <c r="BM82" s="49"/>
      <c r="BN82" s="49"/>
      <c r="BO82" s="49"/>
      <c r="BP82" s="49"/>
      <c r="BQ82" s="49"/>
      <c r="BR82" s="49"/>
      <c r="BS82" s="49"/>
      <c r="BT82" s="49"/>
      <c r="BU82" s="49"/>
      <c r="BV82" s="49"/>
      <c r="BW82" s="49"/>
      <c r="BX82" s="49"/>
      <c r="BY82" s="49"/>
      <c r="BZ82" s="50"/>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wP//mze5bDEDPzaBoKFD+VSXnzFwtf9F16mwCLAYFchw6zKVtvJmEv6Z/OoXOz0hyGCiwem9yAptPT0UPwcNpg==" saltValue="Y1YzqqkAUaGBofPFCw6e7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322016</v>
      </c>
      <c r="D6" s="19">
        <f t="shared" si="3"/>
        <v>46</v>
      </c>
      <c r="E6" s="19">
        <f t="shared" si="3"/>
        <v>17</v>
      </c>
      <c r="F6" s="19">
        <f t="shared" si="3"/>
        <v>5</v>
      </c>
      <c r="G6" s="19">
        <f t="shared" si="3"/>
        <v>0</v>
      </c>
      <c r="H6" s="19" t="str">
        <f t="shared" si="3"/>
        <v>島根県　松江市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57.73</v>
      </c>
      <c r="P6" s="20">
        <f t="shared" si="3"/>
        <v>7.58</v>
      </c>
      <c r="Q6" s="20">
        <f t="shared" si="3"/>
        <v>93.73</v>
      </c>
      <c r="R6" s="20">
        <f t="shared" si="3"/>
        <v>3080</v>
      </c>
      <c r="S6" s="20">
        <f t="shared" si="3"/>
        <v>197843</v>
      </c>
      <c r="T6" s="20">
        <f t="shared" si="3"/>
        <v>572.99</v>
      </c>
      <c r="U6" s="20">
        <f t="shared" si="3"/>
        <v>345.28</v>
      </c>
      <c r="V6" s="20">
        <f t="shared" si="3"/>
        <v>14915</v>
      </c>
      <c r="W6" s="20">
        <f t="shared" si="3"/>
        <v>6.54</v>
      </c>
      <c r="X6" s="20">
        <f t="shared" si="3"/>
        <v>2280.58</v>
      </c>
      <c r="Y6" s="21">
        <f>IF(Y7="",NA(),Y7)</f>
        <v>92.03</v>
      </c>
      <c r="Z6" s="21">
        <f t="shared" ref="Z6:AH6" si="4">IF(Z7="",NA(),Z7)</f>
        <v>83.47</v>
      </c>
      <c r="AA6" s="21">
        <f t="shared" si="4"/>
        <v>82.36</v>
      </c>
      <c r="AB6" s="21">
        <f t="shared" si="4"/>
        <v>83.08</v>
      </c>
      <c r="AC6" s="21">
        <f t="shared" si="4"/>
        <v>78.83</v>
      </c>
      <c r="AD6" s="21">
        <f t="shared" si="4"/>
        <v>101.27</v>
      </c>
      <c r="AE6" s="21">
        <f t="shared" si="4"/>
        <v>101.91</v>
      </c>
      <c r="AF6" s="21">
        <f t="shared" si="4"/>
        <v>103.09</v>
      </c>
      <c r="AG6" s="21">
        <f t="shared" si="4"/>
        <v>102.11</v>
      </c>
      <c r="AH6" s="21">
        <f t="shared" si="4"/>
        <v>101.91</v>
      </c>
      <c r="AI6" s="20" t="str">
        <f>IF(AI7="","",IF(AI7="-","【-】","【"&amp;SUBSTITUTE(TEXT(AI7,"#,##0.00"),"-","△")&amp;"】"))</f>
        <v>【103.61】</v>
      </c>
      <c r="AJ6" s="21">
        <f>IF(AJ7="",NA(),AJ7)</f>
        <v>1090.9000000000001</v>
      </c>
      <c r="AK6" s="21">
        <f t="shared" ref="AK6:AS6" si="5">IF(AK7="",NA(),AK7)</f>
        <v>1195.4000000000001</v>
      </c>
      <c r="AL6" s="21">
        <f t="shared" si="5"/>
        <v>1292.03</v>
      </c>
      <c r="AM6" s="21">
        <f t="shared" si="5"/>
        <v>1369.13</v>
      </c>
      <c r="AN6" s="21">
        <f t="shared" si="5"/>
        <v>1639.88</v>
      </c>
      <c r="AO6" s="21">
        <f t="shared" si="5"/>
        <v>137.09</v>
      </c>
      <c r="AP6" s="21">
        <f t="shared" si="5"/>
        <v>127.98</v>
      </c>
      <c r="AQ6" s="21">
        <f t="shared" si="5"/>
        <v>101.24</v>
      </c>
      <c r="AR6" s="21">
        <f t="shared" si="5"/>
        <v>124.9</v>
      </c>
      <c r="AS6" s="21">
        <f t="shared" si="5"/>
        <v>124.8</v>
      </c>
      <c r="AT6" s="20" t="str">
        <f>IF(AT7="","",IF(AT7="-","【-】","【"&amp;SUBSTITUTE(TEXT(AT7,"#,##0.00"),"-","△")&amp;"】"))</f>
        <v>【133.62】</v>
      </c>
      <c r="AU6" s="21">
        <f>IF(AU7="",NA(),AU7)</f>
        <v>2.7</v>
      </c>
      <c r="AV6" s="21">
        <f t="shared" ref="AV6:BD6" si="6">IF(AV7="",NA(),AV7)</f>
        <v>2.58</v>
      </c>
      <c r="AW6" s="21">
        <f t="shared" si="6"/>
        <v>2.67</v>
      </c>
      <c r="AX6" s="21">
        <f t="shared" si="6"/>
        <v>2.61</v>
      </c>
      <c r="AY6" s="21">
        <f t="shared" si="6"/>
        <v>3.68</v>
      </c>
      <c r="AZ6" s="21">
        <f t="shared" si="6"/>
        <v>43.5</v>
      </c>
      <c r="BA6" s="21">
        <f t="shared" si="6"/>
        <v>44.14</v>
      </c>
      <c r="BB6" s="21">
        <f t="shared" si="6"/>
        <v>37.24</v>
      </c>
      <c r="BC6" s="21">
        <f t="shared" si="6"/>
        <v>33.58</v>
      </c>
      <c r="BD6" s="21">
        <f t="shared" si="6"/>
        <v>35.42</v>
      </c>
      <c r="BE6" s="20" t="str">
        <f>IF(BE7="","",IF(BE7="-","【-】","【"&amp;SUBSTITUTE(TEXT(BE7,"#,##0.00"),"-","△")&amp;"】"))</f>
        <v>【36.94】</v>
      </c>
      <c r="BF6" s="21">
        <f>IF(BF7="",NA(),BF7)</f>
        <v>202.54</v>
      </c>
      <c r="BG6" s="21">
        <f t="shared" ref="BG6:BO6" si="7">IF(BG7="",NA(),BG7)</f>
        <v>828.8</v>
      </c>
      <c r="BH6" s="21">
        <f t="shared" si="7"/>
        <v>805.24</v>
      </c>
      <c r="BI6" s="21">
        <f t="shared" si="7"/>
        <v>705.81</v>
      </c>
      <c r="BJ6" s="21">
        <f t="shared" si="7"/>
        <v>611.70000000000005</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69.89</v>
      </c>
      <c r="BR6" s="21">
        <f t="shared" ref="BR6:BZ6" si="8">IF(BR7="",NA(),BR7)</f>
        <v>53.46</v>
      </c>
      <c r="BS6" s="21">
        <f t="shared" si="8"/>
        <v>53.18</v>
      </c>
      <c r="BT6" s="21">
        <f t="shared" si="8"/>
        <v>56.05</v>
      </c>
      <c r="BU6" s="21">
        <f t="shared" si="8"/>
        <v>49.57</v>
      </c>
      <c r="BV6" s="21">
        <f t="shared" si="8"/>
        <v>65.39</v>
      </c>
      <c r="BW6" s="21">
        <f t="shared" si="8"/>
        <v>65.37</v>
      </c>
      <c r="BX6" s="21">
        <f t="shared" si="8"/>
        <v>68.11</v>
      </c>
      <c r="BY6" s="21">
        <f t="shared" si="8"/>
        <v>67.23</v>
      </c>
      <c r="BZ6" s="21">
        <f t="shared" si="8"/>
        <v>61.82</v>
      </c>
      <c r="CA6" s="20" t="str">
        <f>IF(CA7="","",IF(CA7="-","【-】","【"&amp;SUBSTITUTE(TEXT(CA7,"#,##0.00"),"-","△")&amp;"】"))</f>
        <v>【57.02】</v>
      </c>
      <c r="CB6" s="21">
        <f>IF(CB7="",NA(),CB7)</f>
        <v>244.45</v>
      </c>
      <c r="CC6" s="21">
        <f t="shared" ref="CC6:CK6" si="9">IF(CC7="",NA(),CC7)</f>
        <v>319.14</v>
      </c>
      <c r="CD6" s="21">
        <f t="shared" si="9"/>
        <v>317.35000000000002</v>
      </c>
      <c r="CE6" s="21">
        <f t="shared" si="9"/>
        <v>304.12</v>
      </c>
      <c r="CF6" s="21">
        <f t="shared" si="9"/>
        <v>337.91</v>
      </c>
      <c r="CG6" s="21">
        <f t="shared" si="9"/>
        <v>230.88</v>
      </c>
      <c r="CH6" s="21">
        <f t="shared" si="9"/>
        <v>228.99</v>
      </c>
      <c r="CI6" s="21">
        <f t="shared" si="9"/>
        <v>222.41</v>
      </c>
      <c r="CJ6" s="21">
        <f t="shared" si="9"/>
        <v>228.21</v>
      </c>
      <c r="CK6" s="21">
        <f t="shared" si="9"/>
        <v>246.9</v>
      </c>
      <c r="CL6" s="20" t="str">
        <f>IF(CL7="","",IF(CL7="-","【-】","【"&amp;SUBSTITUTE(TEXT(CL7,"#,##0.00"),"-","△")&amp;"】"))</f>
        <v>【273.68】</v>
      </c>
      <c r="CM6" s="21">
        <f>IF(CM7="",NA(),CM7)</f>
        <v>47.47</v>
      </c>
      <c r="CN6" s="21">
        <f t="shared" ref="CN6:CV6" si="10">IF(CN7="",NA(),CN7)</f>
        <v>46.03</v>
      </c>
      <c r="CO6" s="21">
        <f t="shared" si="10"/>
        <v>50.08</v>
      </c>
      <c r="CP6" s="21">
        <f t="shared" si="10"/>
        <v>50.08</v>
      </c>
      <c r="CQ6" s="21">
        <f t="shared" si="10"/>
        <v>46.71</v>
      </c>
      <c r="CR6" s="21">
        <f t="shared" si="10"/>
        <v>56.72</v>
      </c>
      <c r="CS6" s="21">
        <f t="shared" si="10"/>
        <v>54.06</v>
      </c>
      <c r="CT6" s="21">
        <f t="shared" si="10"/>
        <v>55.26</v>
      </c>
      <c r="CU6" s="21">
        <f t="shared" si="10"/>
        <v>54.54</v>
      </c>
      <c r="CV6" s="21">
        <f t="shared" si="10"/>
        <v>52.9</v>
      </c>
      <c r="CW6" s="20" t="str">
        <f>IF(CW7="","",IF(CW7="-","【-】","【"&amp;SUBSTITUTE(TEXT(CW7,"#,##0.00"),"-","△")&amp;"】"))</f>
        <v>【52.55】</v>
      </c>
      <c r="CX6" s="21">
        <f>IF(CX7="",NA(),CX7)</f>
        <v>89.19</v>
      </c>
      <c r="CY6" s="21">
        <f t="shared" ref="CY6:DG6" si="11">IF(CY7="",NA(),CY7)</f>
        <v>89.62</v>
      </c>
      <c r="CZ6" s="21">
        <f t="shared" si="11"/>
        <v>89.65</v>
      </c>
      <c r="DA6" s="21">
        <f t="shared" si="11"/>
        <v>89.51</v>
      </c>
      <c r="DB6" s="21">
        <f t="shared" si="11"/>
        <v>89.44</v>
      </c>
      <c r="DC6" s="21">
        <f t="shared" si="11"/>
        <v>90.04</v>
      </c>
      <c r="DD6" s="21">
        <f t="shared" si="11"/>
        <v>90.11</v>
      </c>
      <c r="DE6" s="21">
        <f t="shared" si="11"/>
        <v>90.52</v>
      </c>
      <c r="DF6" s="21">
        <f t="shared" si="11"/>
        <v>90.3</v>
      </c>
      <c r="DG6" s="21">
        <f t="shared" si="11"/>
        <v>90.3</v>
      </c>
      <c r="DH6" s="20" t="str">
        <f>IF(DH7="","",IF(DH7="-","【-】","【"&amp;SUBSTITUTE(TEXT(DH7,"#,##0.00"),"-","△")&amp;"】"))</f>
        <v>【87.30】</v>
      </c>
      <c r="DI6" s="21">
        <f>IF(DI7="",NA(),DI7)</f>
        <v>21.41</v>
      </c>
      <c r="DJ6" s="21">
        <f t="shared" ref="DJ6:DR6" si="12">IF(DJ7="",NA(),DJ7)</f>
        <v>24.51</v>
      </c>
      <c r="DK6" s="21">
        <f t="shared" si="12"/>
        <v>27.37</v>
      </c>
      <c r="DL6" s="21">
        <f t="shared" si="12"/>
        <v>30.03</v>
      </c>
      <c r="DM6" s="21">
        <f t="shared" si="12"/>
        <v>32.57</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1">
        <f t="shared" si="14"/>
        <v>0.01</v>
      </c>
      <c r="EH6" s="21">
        <f t="shared" si="14"/>
        <v>0.02</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322016</v>
      </c>
      <c r="D7" s="23">
        <v>46</v>
      </c>
      <c r="E7" s="23">
        <v>17</v>
      </c>
      <c r="F7" s="23">
        <v>5</v>
      </c>
      <c r="G7" s="23">
        <v>0</v>
      </c>
      <c r="H7" s="23" t="s">
        <v>96</v>
      </c>
      <c r="I7" s="23" t="s">
        <v>97</v>
      </c>
      <c r="J7" s="23" t="s">
        <v>98</v>
      </c>
      <c r="K7" s="23" t="s">
        <v>99</v>
      </c>
      <c r="L7" s="23" t="s">
        <v>100</v>
      </c>
      <c r="M7" s="23" t="s">
        <v>101</v>
      </c>
      <c r="N7" s="24" t="s">
        <v>102</v>
      </c>
      <c r="O7" s="24">
        <v>57.73</v>
      </c>
      <c r="P7" s="24">
        <v>7.58</v>
      </c>
      <c r="Q7" s="24">
        <v>93.73</v>
      </c>
      <c r="R7" s="24">
        <v>3080</v>
      </c>
      <c r="S7" s="24">
        <v>197843</v>
      </c>
      <c r="T7" s="24">
        <v>572.99</v>
      </c>
      <c r="U7" s="24">
        <v>345.28</v>
      </c>
      <c r="V7" s="24">
        <v>14915</v>
      </c>
      <c r="W7" s="24">
        <v>6.54</v>
      </c>
      <c r="X7" s="24">
        <v>2280.58</v>
      </c>
      <c r="Y7" s="24">
        <v>92.03</v>
      </c>
      <c r="Z7" s="24">
        <v>83.47</v>
      </c>
      <c r="AA7" s="24">
        <v>82.36</v>
      </c>
      <c r="AB7" s="24">
        <v>83.08</v>
      </c>
      <c r="AC7" s="24">
        <v>78.83</v>
      </c>
      <c r="AD7" s="24">
        <v>101.27</v>
      </c>
      <c r="AE7" s="24">
        <v>101.91</v>
      </c>
      <c r="AF7" s="24">
        <v>103.09</v>
      </c>
      <c r="AG7" s="24">
        <v>102.11</v>
      </c>
      <c r="AH7" s="24">
        <v>101.91</v>
      </c>
      <c r="AI7" s="24">
        <v>103.61</v>
      </c>
      <c r="AJ7" s="24">
        <v>1090.9000000000001</v>
      </c>
      <c r="AK7" s="24">
        <v>1195.4000000000001</v>
      </c>
      <c r="AL7" s="24">
        <v>1292.03</v>
      </c>
      <c r="AM7" s="24">
        <v>1369.13</v>
      </c>
      <c r="AN7" s="24">
        <v>1639.88</v>
      </c>
      <c r="AO7" s="24">
        <v>137.09</v>
      </c>
      <c r="AP7" s="24">
        <v>127.98</v>
      </c>
      <c r="AQ7" s="24">
        <v>101.24</v>
      </c>
      <c r="AR7" s="24">
        <v>124.9</v>
      </c>
      <c r="AS7" s="24">
        <v>124.8</v>
      </c>
      <c r="AT7" s="24">
        <v>133.62</v>
      </c>
      <c r="AU7" s="24">
        <v>2.7</v>
      </c>
      <c r="AV7" s="24">
        <v>2.58</v>
      </c>
      <c r="AW7" s="24">
        <v>2.67</v>
      </c>
      <c r="AX7" s="24">
        <v>2.61</v>
      </c>
      <c r="AY7" s="24">
        <v>3.68</v>
      </c>
      <c r="AZ7" s="24">
        <v>43.5</v>
      </c>
      <c r="BA7" s="24">
        <v>44.14</v>
      </c>
      <c r="BB7" s="24">
        <v>37.24</v>
      </c>
      <c r="BC7" s="24">
        <v>33.58</v>
      </c>
      <c r="BD7" s="24">
        <v>35.42</v>
      </c>
      <c r="BE7" s="24">
        <v>36.94</v>
      </c>
      <c r="BF7" s="24">
        <v>202.54</v>
      </c>
      <c r="BG7" s="24">
        <v>828.8</v>
      </c>
      <c r="BH7" s="24">
        <v>805.24</v>
      </c>
      <c r="BI7" s="24">
        <v>705.81</v>
      </c>
      <c r="BJ7" s="24">
        <v>611.70000000000005</v>
      </c>
      <c r="BK7" s="24">
        <v>654.91999999999996</v>
      </c>
      <c r="BL7" s="24">
        <v>654.71</v>
      </c>
      <c r="BM7" s="24">
        <v>783.8</v>
      </c>
      <c r="BN7" s="24">
        <v>778.81</v>
      </c>
      <c r="BO7" s="24">
        <v>718.49</v>
      </c>
      <c r="BP7" s="24">
        <v>809.19</v>
      </c>
      <c r="BQ7" s="24">
        <v>69.89</v>
      </c>
      <c r="BR7" s="24">
        <v>53.46</v>
      </c>
      <c r="BS7" s="24">
        <v>53.18</v>
      </c>
      <c r="BT7" s="24">
        <v>56.05</v>
      </c>
      <c r="BU7" s="24">
        <v>49.57</v>
      </c>
      <c r="BV7" s="24">
        <v>65.39</v>
      </c>
      <c r="BW7" s="24">
        <v>65.37</v>
      </c>
      <c r="BX7" s="24">
        <v>68.11</v>
      </c>
      <c r="BY7" s="24">
        <v>67.23</v>
      </c>
      <c r="BZ7" s="24">
        <v>61.82</v>
      </c>
      <c r="CA7" s="24">
        <v>57.02</v>
      </c>
      <c r="CB7" s="24">
        <v>244.45</v>
      </c>
      <c r="CC7" s="24">
        <v>319.14</v>
      </c>
      <c r="CD7" s="24">
        <v>317.35000000000002</v>
      </c>
      <c r="CE7" s="24">
        <v>304.12</v>
      </c>
      <c r="CF7" s="24">
        <v>337.91</v>
      </c>
      <c r="CG7" s="24">
        <v>230.88</v>
      </c>
      <c r="CH7" s="24">
        <v>228.99</v>
      </c>
      <c r="CI7" s="24">
        <v>222.41</v>
      </c>
      <c r="CJ7" s="24">
        <v>228.21</v>
      </c>
      <c r="CK7" s="24">
        <v>246.9</v>
      </c>
      <c r="CL7" s="24">
        <v>273.68</v>
      </c>
      <c r="CM7" s="24">
        <v>47.47</v>
      </c>
      <c r="CN7" s="24">
        <v>46.03</v>
      </c>
      <c r="CO7" s="24">
        <v>50.08</v>
      </c>
      <c r="CP7" s="24">
        <v>50.08</v>
      </c>
      <c r="CQ7" s="24">
        <v>46.71</v>
      </c>
      <c r="CR7" s="24">
        <v>56.72</v>
      </c>
      <c r="CS7" s="24">
        <v>54.06</v>
      </c>
      <c r="CT7" s="24">
        <v>55.26</v>
      </c>
      <c r="CU7" s="24">
        <v>54.54</v>
      </c>
      <c r="CV7" s="24">
        <v>52.9</v>
      </c>
      <c r="CW7" s="24">
        <v>52.55</v>
      </c>
      <c r="CX7" s="24">
        <v>89.19</v>
      </c>
      <c r="CY7" s="24">
        <v>89.62</v>
      </c>
      <c r="CZ7" s="24">
        <v>89.65</v>
      </c>
      <c r="DA7" s="24">
        <v>89.51</v>
      </c>
      <c r="DB7" s="24">
        <v>89.44</v>
      </c>
      <c r="DC7" s="24">
        <v>90.04</v>
      </c>
      <c r="DD7" s="24">
        <v>90.11</v>
      </c>
      <c r="DE7" s="24">
        <v>90.52</v>
      </c>
      <c r="DF7" s="24">
        <v>90.3</v>
      </c>
      <c r="DG7" s="24">
        <v>90.3</v>
      </c>
      <c r="DH7" s="24">
        <v>87.3</v>
      </c>
      <c r="DI7" s="24">
        <v>21.41</v>
      </c>
      <c r="DJ7" s="24">
        <v>24.51</v>
      </c>
      <c r="DK7" s="24">
        <v>27.37</v>
      </c>
      <c r="DL7" s="24">
        <v>30.03</v>
      </c>
      <c r="DM7" s="24">
        <v>32.57</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0.01</v>
      </c>
      <c r="EH7" s="24">
        <v>0.02</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2024-02-02T08:03:00Z</cp:lastPrinted>
  <dcterms:created xsi:type="dcterms:W3CDTF">2023-12-12T01:03:39Z</dcterms:created>
  <dcterms:modified xsi:type="dcterms:W3CDTF">2024-02-02T08:03:11Z</dcterms:modified>
  <cp:category/>
</cp:coreProperties>
</file>