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sgfsv.sg.local\財務係\05-1　経営分析表\R4決算\02回答\02下水\【経営比較分析表】2022_322016_46_1718\"/>
    </mc:Choice>
  </mc:AlternateContent>
  <xr:revisionPtr revIDLastSave="0" documentId="13_ncr:1_{82F5CFB1-D5FD-4ECE-A558-67745F86CC33}" xr6:coauthVersionLast="47" xr6:coauthVersionMax="47" xr10:uidLastSave="{00000000-0000-0000-0000-000000000000}"/>
  <workbookProtection workbookAlgorithmName="SHA-512" workbookHashValue="EZlUBmhpUlgkz2vxFFVwtZitUakTKHxJzwF5E1unR8abzqonsYwCvY9DTU2DXNd0uQEZD5td/G6JuJVgmYiZng==" workbookSaltValue="kWCfJnRvj21CcdnZKZqJIg=="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AD10" i="4" s="1"/>
  <c r="Q6" i="5"/>
  <c r="W10" i="4" s="1"/>
  <c r="P6" i="5"/>
  <c r="O6" i="5"/>
  <c r="I10" i="4" s="1"/>
  <c r="N6" i="5"/>
  <c r="M6" i="5"/>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H85" i="4"/>
  <c r="G85" i="4"/>
  <c r="BB10" i="4"/>
  <c r="P10" i="4"/>
  <c r="B10" i="4"/>
  <c r="BB8" i="4"/>
  <c r="AT8" i="4"/>
  <c r="AD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<sst xmlns="http://schemas.openxmlformats.org/spreadsheetml/2006/main" count="231" uniqueCount="117">
  <si>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</si>
  <si>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</si>
  <si>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</si>
  <si>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</si>
  <si>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</si>
  <si>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</si>
  <si>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</si>
  <si>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</si>
  <si>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</si>
  <si>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</si>
  <si>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</si>
  <si>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</si>
  <si>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</si>
  <si>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</si>
  <si>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</si>
  <si>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</si>
  <si>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</si>
  <si>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</si>
  <si>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</si>
  <si>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</si>
  <si>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</si>
  <si>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</si>
  <si>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</si>
  <si>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</si>
  <si>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</si>
  <si>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</si>
  <si>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</si>
  <si>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</si>
  <si>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</si>
  <si>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</si>
  <si>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</si>
  <si>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</si>
  <si>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</si>
  <si>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</si>
  <si>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</si>
  <si>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</si>
  <si>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</si>
  <si>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</si>
  <si>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</si>
  <si>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</si>
  <si>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</si>
  <si>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</si>
  <si>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</si>
  <si>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</si>
  <si>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</si>
  <si>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</si>
  <si>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</si>
  <si>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</si>
  <si>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</si>
  <si>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</si>
  <si>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</si>
  <si>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</si>
  <si>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</si>
  <si>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</si>
  <si>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</si>
  <si>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</si>
  <si>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</si>
  <si>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</si>
  <si>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</si>
  <si>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</si>
  <si>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</si>
  <si>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</si>
  <si>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</si>
  <si>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</si>
  <si>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</si>
  <si>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</si>
  <si>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</si>
  <si>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</si>
  <si>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</si>
  <si>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</si>
  <si>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</si>
  <si>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</si>
  <si>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</si>
  <si>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</si>
  <si>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</si>
  <si>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</si>
  <si>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</si>
  <si>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</si>
  <si>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</si>
  <si>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</si>
  <si>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</si>
  <si>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</si>
  <si>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</si>
  <si>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</si>
  <si>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</si>
  <si>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</si>
  <si>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</si>
  <si>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</si>
  <si>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</si>
  <si>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</si>
  <si>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</si>
  <si>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</si>
  <si>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</si>
  <si>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</si>
  <si>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</si>
  <si>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</si>
  <si>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松江市</t>
  </si>
  <si>
    <t>法適用</t>
  </si>
  <si>
    <t>下水道事業</t>
  </si>
  <si>
    <t>特定環境保全公共下水道</t>
  </si>
  <si>
    <t>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</si>
  <si>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</si>
  <si>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</si>
  <si>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</si>
  <si>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</si>
  <si>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</si>
  <si>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</si>
  <si>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</si>
  <si>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</si>
  <si>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</si>
  <si>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</si>
  <si>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</si>
  <si>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</si>
  <si>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</si>
  <si>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当事業は、平成26年度に面整備事業が完了している。
　償却資産の大半を占める管渠は現時点で老朽化の度合は低いが、処理場の機器等については法定耐用年数を超えるものが相当数あるため、ストックマネジメント計画に基づき更新を進めている。
　①有形固定資産減価償却率は、類似団体に比べ低い状況であるが、年々上昇している。また、今後も上昇するものと見込んでいる。
　②管渠老朽化率は、法定耐用年数に達したものがないことから0%となっている。
　③管渠改善率は、当年度は一部の管渠において改修を実施しているが、これは支障移転によるものである。
　なお、当事業の汚水は、すべて島根県管理の流域下水道に接続して処理しており、処理場は有していない。</t>
    <rPh sb="100" eb="102">
      <t>ケイカク</t>
    </rPh>
    <rPh sb="103" eb="104">
      <t>モト</t>
    </rPh>
    <rPh sb="109" eb="110">
      <t>スス</t>
    </rPh>
    <rPh sb="225" eb="228">
      <t>トウネンド</t>
    </rPh>
    <phoneticPr fontId="4"/>
  </si>
  <si>
    <t>　公共下水道のほか、集落排水事業や公設浄化槽事業を含めた下水道事業全体として概ね健全な経営である。
　今後も上下水道事業経営の指針となる「第1次松江市上下水道事業経営計画」にある施策に関し、毎年度の進行管理を通じて事業全般の実効性を高めていく。
　また、令和10年代に到来する下水道施設管渠の更新改築期を見据え、経営計画に基づき接続促進等による収益確保、農業集落排水施設の公共下水道接続等による費用縮減や人材育成による経営基盤を整備するとともに、適切な修繕・更新による施設設備の長寿命化や維持運用に努め、将来にわたり事業を健全に運営できる体制を構築していく。</t>
    <rPh sb="69" eb="70">
      <t>ダイ</t>
    </rPh>
    <rPh sb="71" eb="72">
      <t>ジ</t>
    </rPh>
    <rPh sb="72" eb="79">
      <t>マツエシジョウゲスイドウ</t>
    </rPh>
    <rPh sb="79" eb="81">
      <t>ジギョウ</t>
    </rPh>
    <rPh sb="89" eb="91">
      <t>シサク</t>
    </rPh>
    <rPh sb="92" eb="93">
      <t>カン</t>
    </rPh>
    <rPh sb="95" eb="98">
      <t>マイネンド</t>
    </rPh>
    <rPh sb="104" eb="105">
      <t>ツウ</t>
    </rPh>
    <phoneticPr fontId="4"/>
  </si>
  <si>
    <t>　当事業は、一般会計からの繰入れや長期前受金戻入など、使用料以外の収入のほか、公共下水道等他の事業と一体で経営しなければ、健全性が保てない状況である。
　総収益のうち下水道使用料の占める割合は34%で、繰出基準に基づく一般会計繰入金など使用料以外の収入を含めても費用を賄えていないが、経常費用の減少により①経常収支比率が上昇した。一方、損失は繰越利益剰余金と相殺し、②累積欠損金は発生しなかった。
　③当年度は未収金及び未収収益の微減により前年度とほぼ同じであった。
　④企業債残高対事業規模比率は、企業債残高の減少に伴って前年度に比べ低下している。
　⑤経費回収率・⑥汚水処理原価は、減価償却費や支払利息等の費用のうち、一般会計繰入金など使用料以外の収入を充てる費用を除いて算定したものである。使用料収入及び費用は微減し経費回収率・汚水処理原価はほぼ横ばいとなった。
　⑦施設利用率は類似団体と比較し上回っているので、適切な施設規模の維持に努めたい。
　H26年度に面整備が概成しており、⑧水洗化率の大幅な上昇は見込めない状況であるが、接続勧奨や排水設備の戸別調査を行い、未接続世帯の接続促進を引き続き行う。</t>
    <rPh sb="142" eb="146">
      <t>ケイジョウヒヨウ</t>
    </rPh>
    <rPh sb="147" eb="149">
      <t>ゲンショウ</t>
    </rPh>
    <rPh sb="160" eb="162">
      <t>ジョウショウ</t>
    </rPh>
    <rPh sb="165" eb="167">
      <t>イッポウ</t>
    </rPh>
    <rPh sb="168" eb="170">
      <t>ソンシツ</t>
    </rPh>
    <rPh sb="171" eb="178">
      <t>クリコシリエキジョウヨキン</t>
    </rPh>
    <rPh sb="179" eb="181">
      <t>ソウサイ</t>
    </rPh>
    <rPh sb="201" eb="204">
      <t>トウネンド</t>
    </rPh>
    <rPh sb="205" eb="208">
      <t>ミシュウキン</t>
    </rPh>
    <rPh sb="208" eb="209">
      <t>オヨ</t>
    </rPh>
    <rPh sb="210" eb="214">
      <t>ミシュウシュウエキ</t>
    </rPh>
    <rPh sb="215" eb="217">
      <t>ビゲン</t>
    </rPh>
    <rPh sb="220" eb="223">
      <t>ゼンネンド</t>
    </rPh>
    <rPh sb="226" eb="227">
      <t>オナ</t>
    </rPh>
    <rPh sb="320" eb="323">
      <t>シヨウリョウ</t>
    </rPh>
    <rPh sb="323" eb="325">
      <t>イガイ</t>
    </rPh>
    <rPh sb="326" eb="328">
      <t>シュウニュウ</t>
    </rPh>
    <rPh sb="329" eb="330">
      <t>ア</t>
    </rPh>
    <rPh sb="348" eb="351">
      <t>シヨウリョウ</t>
    </rPh>
    <rPh sb="351" eb="353">
      <t>シュウニュウ</t>
    </rPh>
    <rPh sb="353" eb="354">
      <t>オヨ</t>
    </rPh>
    <rPh sb="355" eb="357">
      <t>ヒヨウ</t>
    </rPh>
    <rPh sb="358" eb="360">
      <t>ビゲン</t>
    </rPh>
    <rPh sb="376" eb="377">
      <t>ヨコ</t>
    </rPh>
    <rPh sb="393" eb="397">
      <t>ルイジダンタイ</t>
    </rPh>
    <rPh sb="398" eb="400">
      <t>ヒカク</t>
    </rPh>
    <rPh sb="401" eb="403">
      <t>ウワマワ</t>
    </rPh>
    <rPh sb="410" eb="412">
      <t>テキセツ</t>
    </rPh>
    <rPh sb="413" eb="417">
      <t>シセツキボ</t>
    </rPh>
    <rPh sb="418" eb="420">
      <t>イジ</t>
    </rPh>
    <rPh sb="421" eb="422">
      <t>ツト</t>
    </rPh>
    <rPh sb="431" eb="433">
      <t>ネンド</t>
    </rPh>
    <rPh sb="434" eb="437">
      <t>メンセイビ</t>
    </rPh>
    <rPh sb="438" eb="440">
      <t>ガイセイ</t>
    </rPh>
    <rPh sb="446" eb="450">
      <t>スイセンカリツ</t>
    </rPh>
    <rPh sb="474" eb="478">
      <t>ハイスイセツビ</t>
    </rPh>
    <rPh sb="479" eb="481">
      <t>コベツ</t>
    </rPh>
    <rPh sb="481" eb="483">
      <t>チョウサ</t>
    </rPh>
    <rPh sb="484" eb="485">
      <t>オコナ</t>
    </rPh>
    <rPh sb="498" eb="499">
      <t>ヒ</t>
    </rPh>
    <rPh sb="500" eb="501">
      <t>ツヅ</t>
    </rPh>
    <rPh sb="502" eb="503">
      <t>オコナ</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</si>
</sst>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7" fillId="0" borderId="6"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formatCode="#,##0.00;&quot;△&quot;#,##0.00;&quot;-&quot;">
                  <c:v>7.0000000000000007E-2</c:v>
                </c:pt>
              </c:numCache>
            </c:numRef>
          </c:val>
          <c:extLst>
            <c:ext xmlns:c16="http://schemas.microsoft.com/office/drawing/2014/chart" uri="{C3380CC4-5D6E-409C-BE32-E72D297353CC}">
              <c16:uniqueId val="{00000000-52F1-48A3-9FF5-2E6952DDA96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0.04</c:v>
                </c:pt>
                <c:pt idx="2">
                  <c:v>0.06</c:v>
                </c:pt>
                <c:pt idx="3">
                  <c:v>0.27</c:v>
                </c:pt>
                <c:pt idx="4">
                  <c:v>0.22</c:v>
                </c:pt>
              </c:numCache>
            </c:numRef>
          </c:val>
          <c:smooth val="0"/>
          <c:extLst>
            <c:ext xmlns:c16="http://schemas.microsoft.com/office/drawing/2014/chart" uri="{C3380CC4-5D6E-409C-BE32-E72D297353CC}">
              <c16:uniqueId val="{00000001-52F1-48A3-9FF5-2E6952DDA96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42.85</c:v>
                </c:pt>
                <c:pt idx="1">
                  <c:v>41.94</c:v>
                </c:pt>
                <c:pt idx="2">
                  <c:v>51.21</c:v>
                </c:pt>
                <c:pt idx="3">
                  <c:v>51.21</c:v>
                </c:pt>
                <c:pt idx="4">
                  <c:v>51.39</c:v>
                </c:pt>
              </c:numCache>
            </c:numRef>
          </c:val>
          <c:extLst>
            <c:ext xmlns:c16="http://schemas.microsoft.com/office/drawing/2014/chart" uri="{C3380CC4-5D6E-409C-BE32-E72D297353CC}">
              <c16:uniqueId val="{00000000-AE08-40AB-BB78-E480B392725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45.68</c:v>
                </c:pt>
                <c:pt idx="2">
                  <c:v>45.87</c:v>
                </c:pt>
                <c:pt idx="3">
                  <c:v>44.24</c:v>
                </c:pt>
                <c:pt idx="4">
                  <c:v>45.3</c:v>
                </c:pt>
              </c:numCache>
            </c:numRef>
          </c:val>
          <c:smooth val="0"/>
          <c:extLst>
            <c:ext xmlns:c16="http://schemas.microsoft.com/office/drawing/2014/chart" uri="{C3380CC4-5D6E-409C-BE32-E72D297353CC}">
              <c16:uniqueId val="{00000001-AE08-40AB-BB78-E480B392725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85.4</c:v>
                </c:pt>
                <c:pt idx="1">
                  <c:v>86.36</c:v>
                </c:pt>
                <c:pt idx="2">
                  <c:v>86.95</c:v>
                </c:pt>
                <c:pt idx="3">
                  <c:v>87.09</c:v>
                </c:pt>
                <c:pt idx="4">
                  <c:v>87.15</c:v>
                </c:pt>
              </c:numCache>
            </c:numRef>
          </c:val>
          <c:extLst>
            <c:ext xmlns:c16="http://schemas.microsoft.com/office/drawing/2014/chart" uri="{C3380CC4-5D6E-409C-BE32-E72D297353CC}">
              <c16:uniqueId val="{00000000-2FBC-46C9-AC52-F0E4B30670B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87.96</c:v>
                </c:pt>
                <c:pt idx="2">
                  <c:v>87.65</c:v>
                </c:pt>
                <c:pt idx="3">
                  <c:v>88.15</c:v>
                </c:pt>
                <c:pt idx="4">
                  <c:v>88.37</c:v>
                </c:pt>
              </c:numCache>
            </c:numRef>
          </c:val>
          <c:smooth val="0"/>
          <c:extLst>
            <c:ext xmlns:c16="http://schemas.microsoft.com/office/drawing/2014/chart" uri="{C3380CC4-5D6E-409C-BE32-E72D297353CC}">
              <c16:uniqueId val="{00000001-2FBC-46C9-AC52-F0E4B30670B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99.4</c:v>
                </c:pt>
                <c:pt idx="1">
                  <c:v>90.8</c:v>
                </c:pt>
                <c:pt idx="2">
                  <c:v>88.42</c:v>
                </c:pt>
                <c:pt idx="3">
                  <c:v>87.13</c:v>
                </c:pt>
                <c:pt idx="4">
                  <c:v>88.11</c:v>
                </c:pt>
              </c:numCache>
            </c:numRef>
          </c:val>
          <c:extLst>
            <c:ext xmlns:c16="http://schemas.microsoft.com/office/drawing/2014/chart" uri="{C3380CC4-5D6E-409C-BE32-E72D297353CC}">
              <c16:uniqueId val="{00000000-A007-42D6-A05B-A89281967BE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101.72</c:v>
                </c:pt>
                <c:pt idx="1">
                  <c:v>103.34</c:v>
                </c:pt>
                <c:pt idx="2">
                  <c:v>102.7</c:v>
                </c:pt>
                <c:pt idx="3">
                  <c:v>104.11</c:v>
                </c:pt>
                <c:pt idx="4">
                  <c:v>101.98</c:v>
                </c:pt>
              </c:numCache>
            </c:numRef>
          </c:val>
          <c:smooth val="0"/>
          <c:extLst>
            <c:ext xmlns:c16="http://schemas.microsoft.com/office/drawing/2014/chart" uri="{C3380CC4-5D6E-409C-BE32-E72D297353CC}">
              <c16:uniqueId val="{00000001-A007-42D6-A05B-A89281967BE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18.86</c:v>
                </c:pt>
                <c:pt idx="1">
                  <c:v>22.01</c:v>
                </c:pt>
                <c:pt idx="2">
                  <c:v>23.5</c:v>
                </c:pt>
                <c:pt idx="3">
                  <c:v>23.87</c:v>
                </c:pt>
                <c:pt idx="4">
                  <c:v>26.77</c:v>
                </c:pt>
              </c:numCache>
            </c:numRef>
          </c:val>
          <c:extLst>
            <c:ext xmlns:c16="http://schemas.microsoft.com/office/drawing/2014/chart" uri="{C3380CC4-5D6E-409C-BE32-E72D297353CC}">
              <c16:uniqueId val="{00000000-7DBC-4BD3-9377-3160CF6BABD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27.82</c:v>
                </c:pt>
                <c:pt idx="2">
                  <c:v>29.24</c:v>
                </c:pt>
                <c:pt idx="3">
                  <c:v>31.73</c:v>
                </c:pt>
                <c:pt idx="4">
                  <c:v>32.57</c:v>
                </c:pt>
              </c:numCache>
            </c:numRef>
          </c:val>
          <c:smooth val="0"/>
          <c:extLst>
            <c:ext xmlns:c16="http://schemas.microsoft.com/office/drawing/2014/chart" uri="{C3380CC4-5D6E-409C-BE32-E72D297353CC}">
              <c16:uniqueId val="{00000001-7DBC-4BD3-9377-3160CF6BABD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A31-4EF0-BBC9-75BD65110F3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0.01</c:v>
                </c:pt>
                <c:pt idx="1">
                  <c:v>0</c:v>
                </c:pt>
                <c:pt idx="2">
                  <c:v>0</c:v>
                </c:pt>
                <c:pt idx="3">
                  <c:v>0</c:v>
                </c:pt>
                <c:pt idx="4" formatCode="#,##0.00;&quot;△&quot;#,##0.00;&quot;-&quot;">
                  <c:v>0.04</c:v>
                </c:pt>
              </c:numCache>
            </c:numRef>
          </c:val>
          <c:smooth val="0"/>
          <c:extLst>
            <c:ext xmlns:c16="http://schemas.microsoft.com/office/drawing/2014/chart" uri="{C3380CC4-5D6E-409C-BE32-E72D297353CC}">
              <c16:uniqueId val="{00000001-1A31-4EF0-BBC9-75BD65110F3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514-4614-A5E7-A8FBBD7C840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112.88</c:v>
                </c:pt>
                <c:pt idx="1">
                  <c:v>29.74</c:v>
                </c:pt>
                <c:pt idx="2">
                  <c:v>48.2</c:v>
                </c:pt>
                <c:pt idx="3">
                  <c:v>46.91</c:v>
                </c:pt>
                <c:pt idx="4">
                  <c:v>52.27</c:v>
                </c:pt>
              </c:numCache>
            </c:numRef>
          </c:val>
          <c:smooth val="0"/>
          <c:extLst>
            <c:ext xmlns:c16="http://schemas.microsoft.com/office/drawing/2014/chart" uri="{C3380CC4-5D6E-409C-BE32-E72D297353CC}">
              <c16:uniqueId val="{00000001-8514-4614-A5E7-A8FBBD7C840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6.74</c:v>
                </c:pt>
                <c:pt idx="1">
                  <c:v>36.32</c:v>
                </c:pt>
                <c:pt idx="2">
                  <c:v>7.2</c:v>
                </c:pt>
                <c:pt idx="3">
                  <c:v>10.79</c:v>
                </c:pt>
                <c:pt idx="4">
                  <c:v>10.59</c:v>
                </c:pt>
              </c:numCache>
            </c:numRef>
          </c:val>
          <c:extLst>
            <c:ext xmlns:c16="http://schemas.microsoft.com/office/drawing/2014/chart" uri="{C3380CC4-5D6E-409C-BE32-E72D297353CC}">
              <c16:uniqueId val="{00000000-C4D0-4395-BF60-589F9F7FE22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49.18</c:v>
                </c:pt>
                <c:pt idx="1">
                  <c:v>53.44</c:v>
                </c:pt>
                <c:pt idx="2">
                  <c:v>46.85</c:v>
                </c:pt>
                <c:pt idx="3">
                  <c:v>44.35</c:v>
                </c:pt>
                <c:pt idx="4">
                  <c:v>41.51</c:v>
                </c:pt>
              </c:numCache>
            </c:numRef>
          </c:val>
          <c:smooth val="0"/>
          <c:extLst>
            <c:ext xmlns:c16="http://schemas.microsoft.com/office/drawing/2014/chart" uri="{C3380CC4-5D6E-409C-BE32-E72D297353CC}">
              <c16:uniqueId val="{00000001-C4D0-4395-BF60-589F9F7FE22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728.47</c:v>
                </c:pt>
                <c:pt idx="1">
                  <c:v>732.13</c:v>
                </c:pt>
                <c:pt idx="2">
                  <c:v>689.25</c:v>
                </c:pt>
                <c:pt idx="3">
                  <c:v>648.69000000000005</c:v>
                </c:pt>
                <c:pt idx="4">
                  <c:v>586.95000000000005</c:v>
                </c:pt>
              </c:numCache>
            </c:numRef>
          </c:val>
          <c:extLst>
            <c:ext xmlns:c16="http://schemas.microsoft.com/office/drawing/2014/chart" uri="{C3380CC4-5D6E-409C-BE32-E72D297353CC}">
              <c16:uniqueId val="{00000000-637A-4986-8132-A8B828C1A53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1267.3900000000001</c:v>
                </c:pt>
                <c:pt idx="2">
                  <c:v>1268.6300000000001</c:v>
                </c:pt>
                <c:pt idx="3">
                  <c:v>1283.69</c:v>
                </c:pt>
                <c:pt idx="4">
                  <c:v>1160.22</c:v>
                </c:pt>
              </c:numCache>
            </c:numRef>
          </c:val>
          <c:smooth val="0"/>
          <c:extLst>
            <c:ext xmlns:c16="http://schemas.microsoft.com/office/drawing/2014/chart" uri="{C3380CC4-5D6E-409C-BE32-E72D297353CC}">
              <c16:uniqueId val="{00000001-637A-4986-8132-A8B828C1A53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96.25</c:v>
                </c:pt>
                <c:pt idx="1">
                  <c:v>75.900000000000006</c:v>
                </c:pt>
                <c:pt idx="2">
                  <c:v>71.09</c:v>
                </c:pt>
                <c:pt idx="3">
                  <c:v>68.44</c:v>
                </c:pt>
                <c:pt idx="4">
                  <c:v>71.180000000000007</c:v>
                </c:pt>
              </c:numCache>
            </c:numRef>
          </c:val>
          <c:extLst>
            <c:ext xmlns:c16="http://schemas.microsoft.com/office/drawing/2014/chart" uri="{C3380CC4-5D6E-409C-BE32-E72D297353CC}">
              <c16:uniqueId val="{00000000-A2DC-4B2E-BCA7-5F1EBAB8A49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84.3</c:v>
                </c:pt>
                <c:pt idx="2">
                  <c:v>82.88</c:v>
                </c:pt>
                <c:pt idx="3">
                  <c:v>82.53</c:v>
                </c:pt>
                <c:pt idx="4">
                  <c:v>81.81</c:v>
                </c:pt>
              </c:numCache>
            </c:numRef>
          </c:val>
          <c:smooth val="0"/>
          <c:extLst>
            <c:ext xmlns:c16="http://schemas.microsoft.com/office/drawing/2014/chart" uri="{C3380CC4-5D6E-409C-BE32-E72D297353CC}">
              <c16:uniqueId val="{00000001-A2DC-4B2E-BCA7-5F1EBAB8A49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175.17</c:v>
                </c:pt>
                <c:pt idx="1">
                  <c:v>221.85</c:v>
                </c:pt>
                <c:pt idx="2">
                  <c:v>235.55</c:v>
                </c:pt>
                <c:pt idx="3">
                  <c:v>245.47</c:v>
                </c:pt>
                <c:pt idx="4">
                  <c:v>235.68</c:v>
                </c:pt>
              </c:numCache>
            </c:numRef>
          </c:val>
          <c:extLst>
            <c:ext xmlns:c16="http://schemas.microsoft.com/office/drawing/2014/chart" uri="{C3380CC4-5D6E-409C-BE32-E72D297353CC}">
              <c16:uniqueId val="{00000000-C6EC-4D86-A49D-1C79101E060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185.47</c:v>
                </c:pt>
                <c:pt idx="2">
                  <c:v>187.76</c:v>
                </c:pt>
                <c:pt idx="3">
                  <c:v>190.48</c:v>
                </c:pt>
                <c:pt idx="4">
                  <c:v>193.59</c:v>
                </c:pt>
              </c:numCache>
            </c:numRef>
          </c:val>
          <c:smooth val="0"/>
          <c:extLst>
            <c:ext xmlns:c16="http://schemas.microsoft.com/office/drawing/2014/chart" uri="{C3380CC4-5D6E-409C-BE32-E72D297353CC}">
              <c16:uniqueId val="{00000001-C6EC-4D86-A49D-1C79101E060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S25" zoomScale="93" zoomScaleNormal="93" workbookViewId="0">
      <selection activeCell="CF30" sqref="CF3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島根県　松江市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D1</v>
      </c>
      <c r="X8" s="35"/>
      <c r="Y8" s="35"/>
      <c r="Z8" s="35"/>
      <c r="AA8" s="35"/>
      <c r="AB8" s="35"/>
      <c r="AC8" s="35"/>
      <c r="AD8" s="36" t="str">
        <f>データ!$M$6</f>
        <v>自治体職員</v>
      </c>
      <c r="AE8" s="36"/>
      <c r="AF8" s="36"/>
      <c r="AG8" s="36"/>
      <c r="AH8" s="36"/>
      <c r="AI8" s="36"/>
      <c r="AJ8" s="36"/>
      <c r="AK8" s="3"/>
      <c r="AL8" s="37">
        <f>データ!S6</f>
        <v>197843</v>
      </c>
      <c r="AM8" s="37"/>
      <c r="AN8" s="37"/>
      <c r="AO8" s="37"/>
      <c r="AP8" s="37"/>
      <c r="AQ8" s="37"/>
      <c r="AR8" s="37"/>
      <c r="AS8" s="37"/>
      <c r="AT8" s="38">
        <f>データ!T6</f>
        <v>572.99</v>
      </c>
      <c r="AU8" s="38"/>
      <c r="AV8" s="38"/>
      <c r="AW8" s="38"/>
      <c r="AX8" s="38"/>
      <c r="AY8" s="38"/>
      <c r="AZ8" s="38"/>
      <c r="BA8" s="38"/>
      <c r="BB8" s="38">
        <f>データ!U6</f>
        <v>345.28</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70.67</v>
      </c>
      <c r="J10" s="38"/>
      <c r="K10" s="38"/>
      <c r="L10" s="38"/>
      <c r="M10" s="38"/>
      <c r="N10" s="38"/>
      <c r="O10" s="38"/>
      <c r="P10" s="38">
        <f>データ!P6</f>
        <v>6.47</v>
      </c>
      <c r="Q10" s="38"/>
      <c r="R10" s="38"/>
      <c r="S10" s="38"/>
      <c r="T10" s="38"/>
      <c r="U10" s="38"/>
      <c r="V10" s="38"/>
      <c r="W10" s="38">
        <f>データ!Q6</f>
        <v>92.82</v>
      </c>
      <c r="X10" s="38"/>
      <c r="Y10" s="38"/>
      <c r="Z10" s="38"/>
      <c r="AA10" s="38"/>
      <c r="AB10" s="38"/>
      <c r="AC10" s="38"/>
      <c r="AD10" s="37">
        <f>データ!R6</f>
        <v>3080</v>
      </c>
      <c r="AE10" s="37"/>
      <c r="AF10" s="37"/>
      <c r="AG10" s="37"/>
      <c r="AH10" s="37"/>
      <c r="AI10" s="37"/>
      <c r="AJ10" s="37"/>
      <c r="AK10" s="2"/>
      <c r="AL10" s="37">
        <f>データ!V6</f>
        <v>12739</v>
      </c>
      <c r="AM10" s="37"/>
      <c r="AN10" s="37"/>
      <c r="AO10" s="37"/>
      <c r="AP10" s="37"/>
      <c r="AQ10" s="37"/>
      <c r="AR10" s="37"/>
      <c r="AS10" s="37"/>
      <c r="AT10" s="38">
        <f>データ!W6</f>
        <v>4.22</v>
      </c>
      <c r="AU10" s="38"/>
      <c r="AV10" s="38"/>
      <c r="AW10" s="38"/>
      <c r="AX10" s="38"/>
      <c r="AY10" s="38"/>
      <c r="AZ10" s="38"/>
      <c r="BA10" s="38"/>
      <c r="BB10" s="38">
        <f>データ!X6</f>
        <v>3018.72</v>
      </c>
      <c r="BC10" s="38"/>
      <c r="BD10" s="38"/>
      <c r="BE10" s="38"/>
      <c r="BF10" s="38"/>
      <c r="BG10" s="38"/>
      <c r="BH10" s="38"/>
      <c r="BI10" s="38"/>
      <c r="BJ10" s="2"/>
      <c r="BK10" s="2"/>
      <c r="BL10" s="53" t="s">
        <v>22</v>
      </c>
      <c r="BM10" s="54"/>
      <c r="BN10" s="61" t="s">
        <v>23</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24</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25</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8"/>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7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5" t="s">
        <v>116</v>
      </c>
      <c r="BM16" s="56"/>
      <c r="BN16" s="56"/>
      <c r="BO16" s="56"/>
      <c r="BP16" s="56"/>
      <c r="BQ16" s="56"/>
      <c r="BR16" s="56"/>
      <c r="BS16" s="56"/>
      <c r="BT16" s="56"/>
      <c r="BU16" s="56"/>
      <c r="BV16" s="56"/>
      <c r="BW16" s="56"/>
      <c r="BX16" s="56"/>
      <c r="BY16" s="56"/>
      <c r="BZ16" s="5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5"/>
      <c r="BM17" s="56"/>
      <c r="BN17" s="56"/>
      <c r="BO17" s="56"/>
      <c r="BP17" s="56"/>
      <c r="BQ17" s="56"/>
      <c r="BR17" s="56"/>
      <c r="BS17" s="56"/>
      <c r="BT17" s="56"/>
      <c r="BU17" s="56"/>
      <c r="BV17" s="56"/>
      <c r="BW17" s="56"/>
      <c r="BX17" s="56"/>
      <c r="BY17" s="56"/>
      <c r="BZ17" s="5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5"/>
      <c r="BM18" s="56"/>
      <c r="BN18" s="56"/>
      <c r="BO18" s="56"/>
      <c r="BP18" s="56"/>
      <c r="BQ18" s="56"/>
      <c r="BR18" s="56"/>
      <c r="BS18" s="56"/>
      <c r="BT18" s="56"/>
      <c r="BU18" s="56"/>
      <c r="BV18" s="56"/>
      <c r="BW18" s="56"/>
      <c r="BX18" s="56"/>
      <c r="BY18" s="56"/>
      <c r="BZ18" s="5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5"/>
      <c r="BM19" s="56"/>
      <c r="BN19" s="56"/>
      <c r="BO19" s="56"/>
      <c r="BP19" s="56"/>
      <c r="BQ19" s="56"/>
      <c r="BR19" s="56"/>
      <c r="BS19" s="56"/>
      <c r="BT19" s="56"/>
      <c r="BU19" s="56"/>
      <c r="BV19" s="56"/>
      <c r="BW19" s="56"/>
      <c r="BX19" s="56"/>
      <c r="BY19" s="56"/>
      <c r="BZ19" s="5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5"/>
      <c r="BM20" s="56"/>
      <c r="BN20" s="56"/>
      <c r="BO20" s="56"/>
      <c r="BP20" s="56"/>
      <c r="BQ20" s="56"/>
      <c r="BR20" s="56"/>
      <c r="BS20" s="56"/>
      <c r="BT20" s="56"/>
      <c r="BU20" s="56"/>
      <c r="BV20" s="56"/>
      <c r="BW20" s="56"/>
      <c r="BX20" s="56"/>
      <c r="BY20" s="56"/>
      <c r="BZ20" s="5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5"/>
      <c r="BM21" s="56"/>
      <c r="BN21" s="56"/>
      <c r="BO21" s="56"/>
      <c r="BP21" s="56"/>
      <c r="BQ21" s="56"/>
      <c r="BR21" s="56"/>
      <c r="BS21" s="56"/>
      <c r="BT21" s="56"/>
      <c r="BU21" s="56"/>
      <c r="BV21" s="56"/>
      <c r="BW21" s="56"/>
      <c r="BX21" s="56"/>
      <c r="BY21" s="56"/>
      <c r="BZ21" s="5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5"/>
      <c r="BM22" s="56"/>
      <c r="BN22" s="56"/>
      <c r="BO22" s="56"/>
      <c r="BP22" s="56"/>
      <c r="BQ22" s="56"/>
      <c r="BR22" s="56"/>
      <c r="BS22" s="56"/>
      <c r="BT22" s="56"/>
      <c r="BU22" s="56"/>
      <c r="BV22" s="56"/>
      <c r="BW22" s="56"/>
      <c r="BX22" s="56"/>
      <c r="BY22" s="56"/>
      <c r="BZ22" s="5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5"/>
      <c r="BM23" s="56"/>
      <c r="BN23" s="56"/>
      <c r="BO23" s="56"/>
      <c r="BP23" s="56"/>
      <c r="BQ23" s="56"/>
      <c r="BR23" s="56"/>
      <c r="BS23" s="56"/>
      <c r="BT23" s="56"/>
      <c r="BU23" s="56"/>
      <c r="BV23" s="56"/>
      <c r="BW23" s="56"/>
      <c r="BX23" s="56"/>
      <c r="BY23" s="56"/>
      <c r="BZ23" s="5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5"/>
      <c r="BM24" s="56"/>
      <c r="BN24" s="56"/>
      <c r="BO24" s="56"/>
      <c r="BP24" s="56"/>
      <c r="BQ24" s="56"/>
      <c r="BR24" s="56"/>
      <c r="BS24" s="56"/>
      <c r="BT24" s="56"/>
      <c r="BU24" s="56"/>
      <c r="BV24" s="56"/>
      <c r="BW24" s="56"/>
      <c r="BX24" s="56"/>
      <c r="BY24" s="56"/>
      <c r="BZ24" s="5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5"/>
      <c r="BM25" s="56"/>
      <c r="BN25" s="56"/>
      <c r="BO25" s="56"/>
      <c r="BP25" s="56"/>
      <c r="BQ25" s="56"/>
      <c r="BR25" s="56"/>
      <c r="BS25" s="56"/>
      <c r="BT25" s="56"/>
      <c r="BU25" s="56"/>
      <c r="BV25" s="56"/>
      <c r="BW25" s="56"/>
      <c r="BX25" s="56"/>
      <c r="BY25" s="56"/>
      <c r="BZ25" s="5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5"/>
      <c r="BM26" s="56"/>
      <c r="BN26" s="56"/>
      <c r="BO26" s="56"/>
      <c r="BP26" s="56"/>
      <c r="BQ26" s="56"/>
      <c r="BR26" s="56"/>
      <c r="BS26" s="56"/>
      <c r="BT26" s="56"/>
      <c r="BU26" s="56"/>
      <c r="BV26" s="56"/>
      <c r="BW26" s="56"/>
      <c r="BX26" s="56"/>
      <c r="BY26" s="56"/>
      <c r="BZ26" s="5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5"/>
      <c r="BM27" s="56"/>
      <c r="BN27" s="56"/>
      <c r="BO27" s="56"/>
      <c r="BP27" s="56"/>
      <c r="BQ27" s="56"/>
      <c r="BR27" s="56"/>
      <c r="BS27" s="56"/>
      <c r="BT27" s="56"/>
      <c r="BU27" s="56"/>
      <c r="BV27" s="56"/>
      <c r="BW27" s="56"/>
      <c r="BX27" s="56"/>
      <c r="BY27" s="56"/>
      <c r="BZ27" s="5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5"/>
      <c r="BM28" s="56"/>
      <c r="BN28" s="56"/>
      <c r="BO28" s="56"/>
      <c r="BP28" s="56"/>
      <c r="BQ28" s="56"/>
      <c r="BR28" s="56"/>
      <c r="BS28" s="56"/>
      <c r="BT28" s="56"/>
      <c r="BU28" s="56"/>
      <c r="BV28" s="56"/>
      <c r="BW28" s="56"/>
      <c r="BX28" s="56"/>
      <c r="BY28" s="56"/>
      <c r="BZ28" s="5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5"/>
      <c r="BM29" s="56"/>
      <c r="BN29" s="56"/>
      <c r="BO29" s="56"/>
      <c r="BP29" s="56"/>
      <c r="BQ29" s="56"/>
      <c r="BR29" s="56"/>
      <c r="BS29" s="56"/>
      <c r="BT29" s="56"/>
      <c r="BU29" s="56"/>
      <c r="BV29" s="56"/>
      <c r="BW29" s="56"/>
      <c r="BX29" s="56"/>
      <c r="BY29" s="56"/>
      <c r="BZ29" s="5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5"/>
      <c r="BM30" s="56"/>
      <c r="BN30" s="56"/>
      <c r="BO30" s="56"/>
      <c r="BP30" s="56"/>
      <c r="BQ30" s="56"/>
      <c r="BR30" s="56"/>
      <c r="BS30" s="56"/>
      <c r="BT30" s="56"/>
      <c r="BU30" s="56"/>
      <c r="BV30" s="56"/>
      <c r="BW30" s="56"/>
      <c r="BX30" s="56"/>
      <c r="BY30" s="56"/>
      <c r="BZ30" s="5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5"/>
      <c r="BM31" s="56"/>
      <c r="BN31" s="56"/>
      <c r="BO31" s="56"/>
      <c r="BP31" s="56"/>
      <c r="BQ31" s="56"/>
      <c r="BR31" s="56"/>
      <c r="BS31" s="56"/>
      <c r="BT31" s="56"/>
      <c r="BU31" s="56"/>
      <c r="BV31" s="56"/>
      <c r="BW31" s="56"/>
      <c r="BX31" s="56"/>
      <c r="BY31" s="56"/>
      <c r="BZ31" s="5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5"/>
      <c r="BM32" s="56"/>
      <c r="BN32" s="56"/>
      <c r="BO32" s="56"/>
      <c r="BP32" s="56"/>
      <c r="BQ32" s="56"/>
      <c r="BR32" s="56"/>
      <c r="BS32" s="56"/>
      <c r="BT32" s="56"/>
      <c r="BU32" s="56"/>
      <c r="BV32" s="56"/>
      <c r="BW32" s="56"/>
      <c r="BX32" s="56"/>
      <c r="BY32" s="56"/>
      <c r="BZ32" s="5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5"/>
      <c r="BM33" s="56"/>
      <c r="BN33" s="56"/>
      <c r="BO33" s="56"/>
      <c r="BP33" s="56"/>
      <c r="BQ33" s="56"/>
      <c r="BR33" s="56"/>
      <c r="BS33" s="56"/>
      <c r="BT33" s="56"/>
      <c r="BU33" s="56"/>
      <c r="BV33" s="56"/>
      <c r="BW33" s="56"/>
      <c r="BX33" s="56"/>
      <c r="BY33" s="56"/>
      <c r="BZ33" s="5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5"/>
      <c r="BM34" s="56"/>
      <c r="BN34" s="56"/>
      <c r="BO34" s="56"/>
      <c r="BP34" s="56"/>
      <c r="BQ34" s="56"/>
      <c r="BR34" s="56"/>
      <c r="BS34" s="56"/>
      <c r="BT34" s="56"/>
      <c r="BU34" s="56"/>
      <c r="BV34" s="56"/>
      <c r="BW34" s="56"/>
      <c r="BX34" s="56"/>
      <c r="BY34" s="56"/>
      <c r="BZ34" s="5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5"/>
      <c r="BM35" s="56"/>
      <c r="BN35" s="56"/>
      <c r="BO35" s="56"/>
      <c r="BP35" s="56"/>
      <c r="BQ35" s="56"/>
      <c r="BR35" s="56"/>
      <c r="BS35" s="56"/>
      <c r="BT35" s="56"/>
      <c r="BU35" s="56"/>
      <c r="BV35" s="56"/>
      <c r="BW35" s="56"/>
      <c r="BX35" s="56"/>
      <c r="BY35" s="56"/>
      <c r="BZ35" s="5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5"/>
      <c r="BM36" s="56"/>
      <c r="BN36" s="56"/>
      <c r="BO36" s="56"/>
      <c r="BP36" s="56"/>
      <c r="BQ36" s="56"/>
      <c r="BR36" s="56"/>
      <c r="BS36" s="56"/>
      <c r="BT36" s="56"/>
      <c r="BU36" s="56"/>
      <c r="BV36" s="56"/>
      <c r="BW36" s="56"/>
      <c r="BX36" s="56"/>
      <c r="BY36" s="56"/>
      <c r="BZ36" s="5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5"/>
      <c r="BM37" s="56"/>
      <c r="BN37" s="56"/>
      <c r="BO37" s="56"/>
      <c r="BP37" s="56"/>
      <c r="BQ37" s="56"/>
      <c r="BR37" s="56"/>
      <c r="BS37" s="56"/>
      <c r="BT37" s="56"/>
      <c r="BU37" s="56"/>
      <c r="BV37" s="56"/>
      <c r="BW37" s="56"/>
      <c r="BX37" s="56"/>
      <c r="BY37" s="56"/>
      <c r="BZ37" s="5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5"/>
      <c r="BM38" s="56"/>
      <c r="BN38" s="56"/>
      <c r="BO38" s="56"/>
      <c r="BP38" s="56"/>
      <c r="BQ38" s="56"/>
      <c r="BR38" s="56"/>
      <c r="BS38" s="56"/>
      <c r="BT38" s="56"/>
      <c r="BU38" s="56"/>
      <c r="BV38" s="56"/>
      <c r="BW38" s="56"/>
      <c r="BX38" s="56"/>
      <c r="BY38" s="56"/>
      <c r="BZ38" s="5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5"/>
      <c r="BM39" s="56"/>
      <c r="BN39" s="56"/>
      <c r="BO39" s="56"/>
      <c r="BP39" s="56"/>
      <c r="BQ39" s="56"/>
      <c r="BR39" s="56"/>
      <c r="BS39" s="56"/>
      <c r="BT39" s="56"/>
      <c r="BU39" s="56"/>
      <c r="BV39" s="56"/>
      <c r="BW39" s="56"/>
      <c r="BX39" s="56"/>
      <c r="BY39" s="56"/>
      <c r="BZ39" s="5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5"/>
      <c r="BM40" s="56"/>
      <c r="BN40" s="56"/>
      <c r="BO40" s="56"/>
      <c r="BP40" s="56"/>
      <c r="BQ40" s="56"/>
      <c r="BR40" s="56"/>
      <c r="BS40" s="56"/>
      <c r="BT40" s="56"/>
      <c r="BU40" s="56"/>
      <c r="BV40" s="56"/>
      <c r="BW40" s="56"/>
      <c r="BX40" s="56"/>
      <c r="BY40" s="56"/>
      <c r="BZ40" s="5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5"/>
      <c r="BM41" s="56"/>
      <c r="BN41" s="56"/>
      <c r="BO41" s="56"/>
      <c r="BP41" s="56"/>
      <c r="BQ41" s="56"/>
      <c r="BR41" s="56"/>
      <c r="BS41" s="56"/>
      <c r="BT41" s="56"/>
      <c r="BU41" s="56"/>
      <c r="BV41" s="56"/>
      <c r="BW41" s="56"/>
      <c r="BX41" s="56"/>
      <c r="BY41" s="56"/>
      <c r="BZ41" s="5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5"/>
      <c r="BM42" s="56"/>
      <c r="BN42" s="56"/>
      <c r="BO42" s="56"/>
      <c r="BP42" s="56"/>
      <c r="BQ42" s="56"/>
      <c r="BR42" s="56"/>
      <c r="BS42" s="56"/>
      <c r="BT42" s="56"/>
      <c r="BU42" s="56"/>
      <c r="BV42" s="56"/>
      <c r="BW42" s="56"/>
      <c r="BX42" s="56"/>
      <c r="BY42" s="56"/>
      <c r="BZ42" s="5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5"/>
      <c r="BM43" s="56"/>
      <c r="BN43" s="56"/>
      <c r="BO43" s="56"/>
      <c r="BP43" s="56"/>
      <c r="BQ43" s="56"/>
      <c r="BR43" s="56"/>
      <c r="BS43" s="56"/>
      <c r="BT43" s="56"/>
      <c r="BU43" s="56"/>
      <c r="BV43" s="56"/>
      <c r="BW43" s="56"/>
      <c r="BX43" s="56"/>
      <c r="BY43" s="56"/>
      <c r="BZ43" s="5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8"/>
      <c r="BM44" s="59"/>
      <c r="BN44" s="59"/>
      <c r="BO44" s="59"/>
      <c r="BP44" s="59"/>
      <c r="BQ44" s="59"/>
      <c r="BR44" s="59"/>
      <c r="BS44" s="59"/>
      <c r="BT44" s="59"/>
      <c r="BU44" s="59"/>
      <c r="BV44" s="59"/>
      <c r="BW44" s="59"/>
      <c r="BX44" s="59"/>
      <c r="BY44" s="59"/>
      <c r="BZ44" s="6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2" t="s">
        <v>114</v>
      </c>
      <c r="BM47" s="73"/>
      <c r="BN47" s="73"/>
      <c r="BO47" s="73"/>
      <c r="BP47" s="73"/>
      <c r="BQ47" s="73"/>
      <c r="BR47" s="73"/>
      <c r="BS47" s="73"/>
      <c r="BT47" s="73"/>
      <c r="BU47" s="73"/>
      <c r="BV47" s="73"/>
      <c r="BW47" s="73"/>
      <c r="BX47" s="73"/>
      <c r="BY47" s="73"/>
      <c r="BZ47" s="7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2"/>
      <c r="BM48" s="73"/>
      <c r="BN48" s="73"/>
      <c r="BO48" s="73"/>
      <c r="BP48" s="73"/>
      <c r="BQ48" s="73"/>
      <c r="BR48" s="73"/>
      <c r="BS48" s="73"/>
      <c r="BT48" s="73"/>
      <c r="BU48" s="73"/>
      <c r="BV48" s="73"/>
      <c r="BW48" s="73"/>
      <c r="BX48" s="73"/>
      <c r="BY48" s="73"/>
      <c r="BZ48" s="7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2"/>
      <c r="BM49" s="73"/>
      <c r="BN49" s="73"/>
      <c r="BO49" s="73"/>
      <c r="BP49" s="73"/>
      <c r="BQ49" s="73"/>
      <c r="BR49" s="73"/>
      <c r="BS49" s="73"/>
      <c r="BT49" s="73"/>
      <c r="BU49" s="73"/>
      <c r="BV49" s="73"/>
      <c r="BW49" s="73"/>
      <c r="BX49" s="73"/>
      <c r="BY49" s="73"/>
      <c r="BZ49" s="7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2"/>
      <c r="BM50" s="73"/>
      <c r="BN50" s="73"/>
      <c r="BO50" s="73"/>
      <c r="BP50" s="73"/>
      <c r="BQ50" s="73"/>
      <c r="BR50" s="73"/>
      <c r="BS50" s="73"/>
      <c r="BT50" s="73"/>
      <c r="BU50" s="73"/>
      <c r="BV50" s="73"/>
      <c r="BW50" s="73"/>
      <c r="BX50" s="73"/>
      <c r="BY50" s="73"/>
      <c r="BZ50" s="7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2"/>
      <c r="BM51" s="73"/>
      <c r="BN51" s="73"/>
      <c r="BO51" s="73"/>
      <c r="BP51" s="73"/>
      <c r="BQ51" s="73"/>
      <c r="BR51" s="73"/>
      <c r="BS51" s="73"/>
      <c r="BT51" s="73"/>
      <c r="BU51" s="73"/>
      <c r="BV51" s="73"/>
      <c r="BW51" s="73"/>
      <c r="BX51" s="73"/>
      <c r="BY51" s="73"/>
      <c r="BZ51" s="7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2"/>
      <c r="BM52" s="73"/>
      <c r="BN52" s="73"/>
      <c r="BO52" s="73"/>
      <c r="BP52" s="73"/>
      <c r="BQ52" s="73"/>
      <c r="BR52" s="73"/>
      <c r="BS52" s="73"/>
      <c r="BT52" s="73"/>
      <c r="BU52" s="73"/>
      <c r="BV52" s="73"/>
      <c r="BW52" s="73"/>
      <c r="BX52" s="73"/>
      <c r="BY52" s="73"/>
      <c r="BZ52" s="7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2"/>
      <c r="BM53" s="73"/>
      <c r="BN53" s="73"/>
      <c r="BO53" s="73"/>
      <c r="BP53" s="73"/>
      <c r="BQ53" s="73"/>
      <c r="BR53" s="73"/>
      <c r="BS53" s="73"/>
      <c r="BT53" s="73"/>
      <c r="BU53" s="73"/>
      <c r="BV53" s="73"/>
      <c r="BW53" s="73"/>
      <c r="BX53" s="73"/>
      <c r="BY53" s="73"/>
      <c r="BZ53" s="7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2"/>
      <c r="BM54" s="73"/>
      <c r="BN54" s="73"/>
      <c r="BO54" s="73"/>
      <c r="BP54" s="73"/>
      <c r="BQ54" s="73"/>
      <c r="BR54" s="73"/>
      <c r="BS54" s="73"/>
      <c r="BT54" s="73"/>
      <c r="BU54" s="73"/>
      <c r="BV54" s="73"/>
      <c r="BW54" s="73"/>
      <c r="BX54" s="73"/>
      <c r="BY54" s="73"/>
      <c r="BZ54" s="7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2"/>
      <c r="BM55" s="73"/>
      <c r="BN55" s="73"/>
      <c r="BO55" s="73"/>
      <c r="BP55" s="73"/>
      <c r="BQ55" s="73"/>
      <c r="BR55" s="73"/>
      <c r="BS55" s="73"/>
      <c r="BT55" s="73"/>
      <c r="BU55" s="73"/>
      <c r="BV55" s="73"/>
      <c r="BW55" s="73"/>
      <c r="BX55" s="73"/>
      <c r="BY55" s="73"/>
      <c r="BZ55" s="7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2"/>
      <c r="BM56" s="73"/>
      <c r="BN56" s="73"/>
      <c r="BO56" s="73"/>
      <c r="BP56" s="73"/>
      <c r="BQ56" s="73"/>
      <c r="BR56" s="73"/>
      <c r="BS56" s="73"/>
      <c r="BT56" s="73"/>
      <c r="BU56" s="73"/>
      <c r="BV56" s="73"/>
      <c r="BW56" s="73"/>
      <c r="BX56" s="73"/>
      <c r="BY56" s="73"/>
      <c r="BZ56" s="7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2"/>
      <c r="BM57" s="73"/>
      <c r="BN57" s="73"/>
      <c r="BO57" s="73"/>
      <c r="BP57" s="73"/>
      <c r="BQ57" s="73"/>
      <c r="BR57" s="73"/>
      <c r="BS57" s="73"/>
      <c r="BT57" s="73"/>
      <c r="BU57" s="73"/>
      <c r="BV57" s="73"/>
      <c r="BW57" s="73"/>
      <c r="BX57" s="73"/>
      <c r="BY57" s="73"/>
      <c r="BZ57" s="7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2"/>
      <c r="BM58" s="73"/>
      <c r="BN58" s="73"/>
      <c r="BO58" s="73"/>
      <c r="BP58" s="73"/>
      <c r="BQ58" s="73"/>
      <c r="BR58" s="73"/>
      <c r="BS58" s="73"/>
      <c r="BT58" s="73"/>
      <c r="BU58" s="73"/>
      <c r="BV58" s="73"/>
      <c r="BW58" s="73"/>
      <c r="BX58" s="73"/>
      <c r="BY58" s="73"/>
      <c r="BZ58" s="7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2"/>
      <c r="BM59" s="73"/>
      <c r="BN59" s="73"/>
      <c r="BO59" s="73"/>
      <c r="BP59" s="73"/>
      <c r="BQ59" s="73"/>
      <c r="BR59" s="73"/>
      <c r="BS59" s="73"/>
      <c r="BT59" s="73"/>
      <c r="BU59" s="73"/>
      <c r="BV59" s="73"/>
      <c r="BW59" s="73"/>
      <c r="BX59" s="73"/>
      <c r="BY59" s="73"/>
      <c r="BZ59" s="74"/>
    </row>
    <row r="60" spans="1:78" ht="13.5" customHeight="1" x14ac:dyDescent="0.15">
      <c r="A60" s="2"/>
      <c r="B60" s="68" t="s">
        <v>28</v>
      </c>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70"/>
      <c r="BK60" s="2"/>
      <c r="BL60" s="72"/>
      <c r="BM60" s="73"/>
      <c r="BN60" s="73"/>
      <c r="BO60" s="73"/>
      <c r="BP60" s="73"/>
      <c r="BQ60" s="73"/>
      <c r="BR60" s="73"/>
      <c r="BS60" s="73"/>
      <c r="BT60" s="73"/>
      <c r="BU60" s="73"/>
      <c r="BV60" s="73"/>
      <c r="BW60" s="73"/>
      <c r="BX60" s="73"/>
      <c r="BY60" s="73"/>
      <c r="BZ60" s="74"/>
    </row>
    <row r="61" spans="1:78" ht="13.5" customHeight="1" x14ac:dyDescent="0.15">
      <c r="A61" s="2"/>
      <c r="B61" s="68"/>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70"/>
      <c r="BK61" s="2"/>
      <c r="BL61" s="72"/>
      <c r="BM61" s="73"/>
      <c r="BN61" s="73"/>
      <c r="BO61" s="73"/>
      <c r="BP61" s="73"/>
      <c r="BQ61" s="73"/>
      <c r="BR61" s="73"/>
      <c r="BS61" s="73"/>
      <c r="BT61" s="73"/>
      <c r="BU61" s="73"/>
      <c r="BV61" s="73"/>
      <c r="BW61" s="73"/>
      <c r="BX61" s="73"/>
      <c r="BY61" s="73"/>
      <c r="BZ61" s="7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2"/>
      <c r="BM62" s="73"/>
      <c r="BN62" s="73"/>
      <c r="BO62" s="73"/>
      <c r="BP62" s="73"/>
      <c r="BQ62" s="73"/>
      <c r="BR62" s="73"/>
      <c r="BS62" s="73"/>
      <c r="BT62" s="73"/>
      <c r="BU62" s="73"/>
      <c r="BV62" s="73"/>
      <c r="BW62" s="73"/>
      <c r="BX62" s="73"/>
      <c r="BY62" s="73"/>
      <c r="BZ62" s="7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5"/>
      <c r="BM63" s="76"/>
      <c r="BN63" s="76"/>
      <c r="BO63" s="76"/>
      <c r="BP63" s="76"/>
      <c r="BQ63" s="76"/>
      <c r="BR63" s="76"/>
      <c r="BS63" s="76"/>
      <c r="BT63" s="76"/>
      <c r="BU63" s="76"/>
      <c r="BV63" s="76"/>
      <c r="BW63" s="76"/>
      <c r="BX63" s="76"/>
      <c r="BY63" s="76"/>
      <c r="BZ63" s="77"/>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5" t="s">
        <v>115</v>
      </c>
      <c r="BM66" s="56"/>
      <c r="BN66" s="56"/>
      <c r="BO66" s="56"/>
      <c r="BP66" s="56"/>
      <c r="BQ66" s="56"/>
      <c r="BR66" s="56"/>
      <c r="BS66" s="56"/>
      <c r="BT66" s="56"/>
      <c r="BU66" s="56"/>
      <c r="BV66" s="56"/>
      <c r="BW66" s="56"/>
      <c r="BX66" s="56"/>
      <c r="BY66" s="56"/>
      <c r="BZ66" s="5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5"/>
      <c r="BM67" s="56"/>
      <c r="BN67" s="56"/>
      <c r="BO67" s="56"/>
      <c r="BP67" s="56"/>
      <c r="BQ67" s="56"/>
      <c r="BR67" s="56"/>
      <c r="BS67" s="56"/>
      <c r="BT67" s="56"/>
      <c r="BU67" s="56"/>
      <c r="BV67" s="56"/>
      <c r="BW67" s="56"/>
      <c r="BX67" s="56"/>
      <c r="BY67" s="56"/>
      <c r="BZ67" s="5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5"/>
      <c r="BM68" s="56"/>
      <c r="BN68" s="56"/>
      <c r="BO68" s="56"/>
      <c r="BP68" s="56"/>
      <c r="BQ68" s="56"/>
      <c r="BR68" s="56"/>
      <c r="BS68" s="56"/>
      <c r="BT68" s="56"/>
      <c r="BU68" s="56"/>
      <c r="BV68" s="56"/>
      <c r="BW68" s="56"/>
      <c r="BX68" s="56"/>
      <c r="BY68" s="56"/>
      <c r="BZ68" s="5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5"/>
      <c r="BM69" s="56"/>
      <c r="BN69" s="56"/>
      <c r="BO69" s="56"/>
      <c r="BP69" s="56"/>
      <c r="BQ69" s="56"/>
      <c r="BR69" s="56"/>
      <c r="BS69" s="56"/>
      <c r="BT69" s="56"/>
      <c r="BU69" s="56"/>
      <c r="BV69" s="56"/>
      <c r="BW69" s="56"/>
      <c r="BX69" s="56"/>
      <c r="BY69" s="56"/>
      <c r="BZ69" s="5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5"/>
      <c r="BM70" s="56"/>
      <c r="BN70" s="56"/>
      <c r="BO70" s="56"/>
      <c r="BP70" s="56"/>
      <c r="BQ70" s="56"/>
      <c r="BR70" s="56"/>
      <c r="BS70" s="56"/>
      <c r="BT70" s="56"/>
      <c r="BU70" s="56"/>
      <c r="BV70" s="56"/>
      <c r="BW70" s="56"/>
      <c r="BX70" s="56"/>
      <c r="BY70" s="56"/>
      <c r="BZ70" s="5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5"/>
      <c r="BM71" s="56"/>
      <c r="BN71" s="56"/>
      <c r="BO71" s="56"/>
      <c r="BP71" s="56"/>
      <c r="BQ71" s="56"/>
      <c r="BR71" s="56"/>
      <c r="BS71" s="56"/>
      <c r="BT71" s="56"/>
      <c r="BU71" s="56"/>
      <c r="BV71" s="56"/>
      <c r="BW71" s="56"/>
      <c r="BX71" s="56"/>
      <c r="BY71" s="56"/>
      <c r="BZ71" s="5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5"/>
      <c r="BM72" s="56"/>
      <c r="BN72" s="56"/>
      <c r="BO72" s="56"/>
      <c r="BP72" s="56"/>
      <c r="BQ72" s="56"/>
      <c r="BR72" s="56"/>
      <c r="BS72" s="56"/>
      <c r="BT72" s="56"/>
      <c r="BU72" s="56"/>
      <c r="BV72" s="56"/>
      <c r="BW72" s="56"/>
      <c r="BX72" s="56"/>
      <c r="BY72" s="56"/>
      <c r="BZ72" s="5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5"/>
      <c r="BM73" s="56"/>
      <c r="BN73" s="56"/>
      <c r="BO73" s="56"/>
      <c r="BP73" s="56"/>
      <c r="BQ73" s="56"/>
      <c r="BR73" s="56"/>
      <c r="BS73" s="56"/>
      <c r="BT73" s="56"/>
      <c r="BU73" s="56"/>
      <c r="BV73" s="56"/>
      <c r="BW73" s="56"/>
      <c r="BX73" s="56"/>
      <c r="BY73" s="56"/>
      <c r="BZ73" s="5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5"/>
      <c r="BM74" s="56"/>
      <c r="BN74" s="56"/>
      <c r="BO74" s="56"/>
      <c r="BP74" s="56"/>
      <c r="BQ74" s="56"/>
      <c r="BR74" s="56"/>
      <c r="BS74" s="56"/>
      <c r="BT74" s="56"/>
      <c r="BU74" s="56"/>
      <c r="BV74" s="56"/>
      <c r="BW74" s="56"/>
      <c r="BX74" s="56"/>
      <c r="BY74" s="56"/>
      <c r="BZ74" s="5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5"/>
      <c r="BM75" s="56"/>
      <c r="BN75" s="56"/>
      <c r="BO75" s="56"/>
      <c r="BP75" s="56"/>
      <c r="BQ75" s="56"/>
      <c r="BR75" s="56"/>
      <c r="BS75" s="56"/>
      <c r="BT75" s="56"/>
      <c r="BU75" s="56"/>
      <c r="BV75" s="56"/>
      <c r="BW75" s="56"/>
      <c r="BX75" s="56"/>
      <c r="BY75" s="56"/>
      <c r="BZ75" s="5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5"/>
      <c r="BM76" s="56"/>
      <c r="BN76" s="56"/>
      <c r="BO76" s="56"/>
      <c r="BP76" s="56"/>
      <c r="BQ76" s="56"/>
      <c r="BR76" s="56"/>
      <c r="BS76" s="56"/>
      <c r="BT76" s="56"/>
      <c r="BU76" s="56"/>
      <c r="BV76" s="56"/>
      <c r="BW76" s="56"/>
      <c r="BX76" s="56"/>
      <c r="BY76" s="56"/>
      <c r="BZ76" s="5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5"/>
      <c r="BM77" s="56"/>
      <c r="BN77" s="56"/>
      <c r="BO77" s="56"/>
      <c r="BP77" s="56"/>
      <c r="BQ77" s="56"/>
      <c r="BR77" s="56"/>
      <c r="BS77" s="56"/>
      <c r="BT77" s="56"/>
      <c r="BU77" s="56"/>
      <c r="BV77" s="56"/>
      <c r="BW77" s="56"/>
      <c r="BX77" s="56"/>
      <c r="BY77" s="56"/>
      <c r="BZ77" s="5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5"/>
      <c r="BM78" s="56"/>
      <c r="BN78" s="56"/>
      <c r="BO78" s="56"/>
      <c r="BP78" s="56"/>
      <c r="BQ78" s="56"/>
      <c r="BR78" s="56"/>
      <c r="BS78" s="56"/>
      <c r="BT78" s="56"/>
      <c r="BU78" s="56"/>
      <c r="BV78" s="56"/>
      <c r="BW78" s="56"/>
      <c r="BX78" s="56"/>
      <c r="BY78" s="56"/>
      <c r="BZ78" s="5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5"/>
      <c r="BM79" s="56"/>
      <c r="BN79" s="56"/>
      <c r="BO79" s="56"/>
      <c r="BP79" s="56"/>
      <c r="BQ79" s="56"/>
      <c r="BR79" s="56"/>
      <c r="BS79" s="56"/>
      <c r="BT79" s="56"/>
      <c r="BU79" s="56"/>
      <c r="BV79" s="56"/>
      <c r="BW79" s="56"/>
      <c r="BX79" s="56"/>
      <c r="BY79" s="56"/>
      <c r="BZ79" s="5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5"/>
      <c r="BM80" s="56"/>
      <c r="BN80" s="56"/>
      <c r="BO80" s="56"/>
      <c r="BP80" s="56"/>
      <c r="BQ80" s="56"/>
      <c r="BR80" s="56"/>
      <c r="BS80" s="56"/>
      <c r="BT80" s="56"/>
      <c r="BU80" s="56"/>
      <c r="BV80" s="56"/>
      <c r="BW80" s="56"/>
      <c r="BX80" s="56"/>
      <c r="BY80" s="56"/>
      <c r="BZ80" s="5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5"/>
      <c r="BM81" s="56"/>
      <c r="BN81" s="56"/>
      <c r="BO81" s="56"/>
      <c r="BP81" s="56"/>
      <c r="BQ81" s="56"/>
      <c r="BR81" s="56"/>
      <c r="BS81" s="56"/>
      <c r="BT81" s="56"/>
      <c r="BU81" s="56"/>
      <c r="BV81" s="56"/>
      <c r="BW81" s="56"/>
      <c r="BX81" s="56"/>
      <c r="BY81" s="56"/>
      <c r="BZ81" s="5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8"/>
      <c r="BM82" s="59"/>
      <c r="BN82" s="59"/>
      <c r="BO82" s="59"/>
      <c r="BP82" s="59"/>
      <c r="BQ82" s="59"/>
      <c r="BR82" s="59"/>
      <c r="BS82" s="59"/>
      <c r="BT82" s="59"/>
      <c r="BU82" s="59"/>
      <c r="BV82" s="59"/>
      <c r="BW82" s="59"/>
      <c r="BX82" s="59"/>
      <c r="BY82" s="59"/>
      <c r="BZ82" s="6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F8m8xjV98CXYpsRnBq3ZIKAzCTbnUHdUg7Rj/EZ0nNv0lBgc0NtOZo+PjAEHaN+6xvrMl6+3QxshwtV7j/cobw==" saltValue="ajNV0Dx334gjHtrdojkxkA==" spinCount="100000" sheet="1" objects="1" scenarios="1" formatCells="0" formatColumns="0" formatRows="0"/>
  <mergeCells count="51">
    <mergeCell ref="B60:BJ61"/>
    <mergeCell ref="BL64:BZ65"/>
    <mergeCell ref="C83:BJ83"/>
    <mergeCell ref="BL47:BZ63"/>
    <mergeCell ref="BL66:BZ82"/>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L16:BZ44"/>
    <mergeCell ref="BN10:BY10"/>
    <mergeCell ref="BL11:BZ13"/>
    <mergeCell ref="B14:BJ15"/>
    <mergeCell ref="BL14:BZ15"/>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322016</v>
      </c>
      <c r="D6" s="19">
        <f t="shared" si="3"/>
        <v>46</v>
      </c>
      <c r="E6" s="19">
        <f t="shared" si="3"/>
        <v>17</v>
      </c>
      <c r="F6" s="19">
        <f t="shared" si="3"/>
        <v>4</v>
      </c>
      <c r="G6" s="19">
        <f t="shared" si="3"/>
        <v>0</v>
      </c>
      <c r="H6" s="19" t="str">
        <f t="shared" si="3"/>
        <v>島根県　松江市</v>
      </c>
      <c r="I6" s="19" t="str">
        <f t="shared" si="3"/>
        <v>法適用</v>
      </c>
      <c r="J6" s="19" t="str">
        <f t="shared" si="3"/>
        <v>下水道事業</v>
      </c>
      <c r="K6" s="19" t="str">
        <f t="shared" si="3"/>
        <v>特定環境保全公共下水道</v>
      </c>
      <c r="L6" s="19" t="str">
        <f t="shared" si="3"/>
        <v>D1</v>
      </c>
      <c r="M6" s="19" t="str">
        <f t="shared" si="3"/>
        <v>自治体職員</v>
      </c>
      <c r="N6" s="20" t="str">
        <f t="shared" si="3"/>
        <v>-</v>
      </c>
      <c r="O6" s="20">
        <f t="shared" si="3"/>
        <v>70.67</v>
      </c>
      <c r="P6" s="20">
        <f t="shared" si="3"/>
        <v>6.47</v>
      </c>
      <c r="Q6" s="20">
        <f t="shared" si="3"/>
        <v>92.82</v>
      </c>
      <c r="R6" s="20">
        <f t="shared" si="3"/>
        <v>3080</v>
      </c>
      <c r="S6" s="20">
        <f t="shared" si="3"/>
        <v>197843</v>
      </c>
      <c r="T6" s="20">
        <f t="shared" si="3"/>
        <v>572.99</v>
      </c>
      <c r="U6" s="20">
        <f t="shared" si="3"/>
        <v>345.28</v>
      </c>
      <c r="V6" s="20">
        <f t="shared" si="3"/>
        <v>12739</v>
      </c>
      <c r="W6" s="20">
        <f t="shared" si="3"/>
        <v>4.22</v>
      </c>
      <c r="X6" s="20">
        <f t="shared" si="3"/>
        <v>3018.72</v>
      </c>
      <c r="Y6" s="21">
        <f>IF(Y7="",NA(),Y7)</f>
        <v>99.4</v>
      </c>
      <c r="Z6" s="21">
        <f t="shared" ref="Z6:AH6" si="4">IF(Z7="",NA(),Z7)</f>
        <v>90.8</v>
      </c>
      <c r="AA6" s="21">
        <f t="shared" si="4"/>
        <v>88.42</v>
      </c>
      <c r="AB6" s="21">
        <f t="shared" si="4"/>
        <v>87.13</v>
      </c>
      <c r="AC6" s="21">
        <f t="shared" si="4"/>
        <v>88.11</v>
      </c>
      <c r="AD6" s="21">
        <f t="shared" si="4"/>
        <v>101.72</v>
      </c>
      <c r="AE6" s="21">
        <f t="shared" si="4"/>
        <v>103.34</v>
      </c>
      <c r="AF6" s="21">
        <f t="shared" si="4"/>
        <v>102.7</v>
      </c>
      <c r="AG6" s="21">
        <f t="shared" si="4"/>
        <v>104.11</v>
      </c>
      <c r="AH6" s="21">
        <f t="shared" si="4"/>
        <v>101.98</v>
      </c>
      <c r="AI6" s="20" t="str">
        <f>IF(AI7="","",IF(AI7="-","【-】","【"&amp;SUBSTITUTE(TEXT(AI7,"#,##0.00"),"-","△")&amp;"】"))</f>
        <v>【104.54】</v>
      </c>
      <c r="AJ6" s="20">
        <f>IF(AJ7="",NA(),AJ7)</f>
        <v>0</v>
      </c>
      <c r="AK6" s="20">
        <f t="shared" ref="AK6:AS6" si="5">IF(AK7="",NA(),AK7)</f>
        <v>0</v>
      </c>
      <c r="AL6" s="20">
        <f t="shared" si="5"/>
        <v>0</v>
      </c>
      <c r="AM6" s="20">
        <f t="shared" si="5"/>
        <v>0</v>
      </c>
      <c r="AN6" s="20">
        <f t="shared" si="5"/>
        <v>0</v>
      </c>
      <c r="AO6" s="21">
        <f t="shared" si="5"/>
        <v>112.88</v>
      </c>
      <c r="AP6" s="21">
        <f t="shared" si="5"/>
        <v>29.74</v>
      </c>
      <c r="AQ6" s="21">
        <f t="shared" si="5"/>
        <v>48.2</v>
      </c>
      <c r="AR6" s="21">
        <f t="shared" si="5"/>
        <v>46.91</v>
      </c>
      <c r="AS6" s="21">
        <f t="shared" si="5"/>
        <v>52.27</v>
      </c>
      <c r="AT6" s="20" t="str">
        <f>IF(AT7="","",IF(AT7="-","【-】","【"&amp;SUBSTITUTE(TEXT(AT7,"#,##0.00"),"-","△")&amp;"】"))</f>
        <v>【65.93】</v>
      </c>
      <c r="AU6" s="21">
        <f>IF(AU7="",NA(),AU7)</f>
        <v>6.74</v>
      </c>
      <c r="AV6" s="21">
        <f t="shared" ref="AV6:BD6" si="6">IF(AV7="",NA(),AV7)</f>
        <v>36.32</v>
      </c>
      <c r="AW6" s="21">
        <f t="shared" si="6"/>
        <v>7.2</v>
      </c>
      <c r="AX6" s="21">
        <f t="shared" si="6"/>
        <v>10.79</v>
      </c>
      <c r="AY6" s="21">
        <f t="shared" si="6"/>
        <v>10.59</v>
      </c>
      <c r="AZ6" s="21">
        <f t="shared" si="6"/>
        <v>49.18</v>
      </c>
      <c r="BA6" s="21">
        <f t="shared" si="6"/>
        <v>53.44</v>
      </c>
      <c r="BB6" s="21">
        <f t="shared" si="6"/>
        <v>46.85</v>
      </c>
      <c r="BC6" s="21">
        <f t="shared" si="6"/>
        <v>44.35</v>
      </c>
      <c r="BD6" s="21">
        <f t="shared" si="6"/>
        <v>41.51</v>
      </c>
      <c r="BE6" s="20" t="str">
        <f>IF(BE7="","",IF(BE7="-","【-】","【"&amp;SUBSTITUTE(TEXT(BE7,"#,##0.00"),"-","△")&amp;"】"))</f>
        <v>【44.25】</v>
      </c>
      <c r="BF6" s="21">
        <f>IF(BF7="",NA(),BF7)</f>
        <v>728.47</v>
      </c>
      <c r="BG6" s="21">
        <f t="shared" ref="BG6:BO6" si="7">IF(BG7="",NA(),BG7)</f>
        <v>732.13</v>
      </c>
      <c r="BH6" s="21">
        <f t="shared" si="7"/>
        <v>689.25</v>
      </c>
      <c r="BI6" s="21">
        <f t="shared" si="7"/>
        <v>648.69000000000005</v>
      </c>
      <c r="BJ6" s="21">
        <f t="shared" si="7"/>
        <v>586.95000000000005</v>
      </c>
      <c r="BK6" s="21">
        <f t="shared" si="7"/>
        <v>1194.1500000000001</v>
      </c>
      <c r="BL6" s="21">
        <f t="shared" si="7"/>
        <v>1267.3900000000001</v>
      </c>
      <c r="BM6" s="21">
        <f t="shared" si="7"/>
        <v>1268.6300000000001</v>
      </c>
      <c r="BN6" s="21">
        <f t="shared" si="7"/>
        <v>1283.69</v>
      </c>
      <c r="BO6" s="21">
        <f t="shared" si="7"/>
        <v>1160.22</v>
      </c>
      <c r="BP6" s="20" t="str">
        <f>IF(BP7="","",IF(BP7="-","【-】","【"&amp;SUBSTITUTE(TEXT(BP7,"#,##0.00"),"-","△")&amp;"】"))</f>
        <v>【1,182.11】</v>
      </c>
      <c r="BQ6" s="21">
        <f>IF(BQ7="",NA(),BQ7)</f>
        <v>96.25</v>
      </c>
      <c r="BR6" s="21">
        <f t="shared" ref="BR6:BZ6" si="8">IF(BR7="",NA(),BR7)</f>
        <v>75.900000000000006</v>
      </c>
      <c r="BS6" s="21">
        <f t="shared" si="8"/>
        <v>71.09</v>
      </c>
      <c r="BT6" s="21">
        <f t="shared" si="8"/>
        <v>68.44</v>
      </c>
      <c r="BU6" s="21">
        <f t="shared" si="8"/>
        <v>71.180000000000007</v>
      </c>
      <c r="BV6" s="21">
        <f t="shared" si="8"/>
        <v>72.260000000000005</v>
      </c>
      <c r="BW6" s="21">
        <f t="shared" si="8"/>
        <v>84.3</v>
      </c>
      <c r="BX6" s="21">
        <f t="shared" si="8"/>
        <v>82.88</v>
      </c>
      <c r="BY6" s="21">
        <f t="shared" si="8"/>
        <v>82.53</v>
      </c>
      <c r="BZ6" s="21">
        <f t="shared" si="8"/>
        <v>81.81</v>
      </c>
      <c r="CA6" s="20" t="str">
        <f>IF(CA7="","",IF(CA7="-","【-】","【"&amp;SUBSTITUTE(TEXT(CA7,"#,##0.00"),"-","△")&amp;"】"))</f>
        <v>【73.78】</v>
      </c>
      <c r="CB6" s="21">
        <f>IF(CB7="",NA(),CB7)</f>
        <v>175.17</v>
      </c>
      <c r="CC6" s="21">
        <f t="shared" ref="CC6:CK6" si="9">IF(CC7="",NA(),CC7)</f>
        <v>221.85</v>
      </c>
      <c r="CD6" s="21">
        <f t="shared" si="9"/>
        <v>235.55</v>
      </c>
      <c r="CE6" s="21">
        <f t="shared" si="9"/>
        <v>245.47</v>
      </c>
      <c r="CF6" s="21">
        <f t="shared" si="9"/>
        <v>235.68</v>
      </c>
      <c r="CG6" s="21">
        <f t="shared" si="9"/>
        <v>230.02</v>
      </c>
      <c r="CH6" s="21">
        <f t="shared" si="9"/>
        <v>185.47</v>
      </c>
      <c r="CI6" s="21">
        <f t="shared" si="9"/>
        <v>187.76</v>
      </c>
      <c r="CJ6" s="21">
        <f t="shared" si="9"/>
        <v>190.48</v>
      </c>
      <c r="CK6" s="21">
        <f t="shared" si="9"/>
        <v>193.59</v>
      </c>
      <c r="CL6" s="20" t="str">
        <f>IF(CL7="","",IF(CL7="-","【-】","【"&amp;SUBSTITUTE(TEXT(CL7,"#,##0.00"),"-","△")&amp;"】"))</f>
        <v>【220.62】</v>
      </c>
      <c r="CM6" s="21">
        <f>IF(CM7="",NA(),CM7)</f>
        <v>42.85</v>
      </c>
      <c r="CN6" s="21">
        <f t="shared" ref="CN6:CV6" si="10">IF(CN7="",NA(),CN7)</f>
        <v>41.94</v>
      </c>
      <c r="CO6" s="21">
        <f t="shared" si="10"/>
        <v>51.21</v>
      </c>
      <c r="CP6" s="21">
        <f t="shared" si="10"/>
        <v>51.21</v>
      </c>
      <c r="CQ6" s="21">
        <f t="shared" si="10"/>
        <v>51.39</v>
      </c>
      <c r="CR6" s="21">
        <f t="shared" si="10"/>
        <v>42.56</v>
      </c>
      <c r="CS6" s="21">
        <f t="shared" si="10"/>
        <v>45.68</v>
      </c>
      <c r="CT6" s="21">
        <f t="shared" si="10"/>
        <v>45.87</v>
      </c>
      <c r="CU6" s="21">
        <f t="shared" si="10"/>
        <v>44.24</v>
      </c>
      <c r="CV6" s="21">
        <f t="shared" si="10"/>
        <v>45.3</v>
      </c>
      <c r="CW6" s="20" t="str">
        <f>IF(CW7="","",IF(CW7="-","【-】","【"&amp;SUBSTITUTE(TEXT(CW7,"#,##0.00"),"-","△")&amp;"】"))</f>
        <v>【42.22】</v>
      </c>
      <c r="CX6" s="21">
        <f>IF(CX7="",NA(),CX7)</f>
        <v>85.4</v>
      </c>
      <c r="CY6" s="21">
        <f t="shared" ref="CY6:DG6" si="11">IF(CY7="",NA(),CY7)</f>
        <v>86.36</v>
      </c>
      <c r="CZ6" s="21">
        <f t="shared" si="11"/>
        <v>86.95</v>
      </c>
      <c r="DA6" s="21">
        <f t="shared" si="11"/>
        <v>87.09</v>
      </c>
      <c r="DB6" s="21">
        <f t="shared" si="11"/>
        <v>87.15</v>
      </c>
      <c r="DC6" s="21">
        <f t="shared" si="11"/>
        <v>83.32</v>
      </c>
      <c r="DD6" s="21">
        <f t="shared" si="11"/>
        <v>87.96</v>
      </c>
      <c r="DE6" s="21">
        <f t="shared" si="11"/>
        <v>87.65</v>
      </c>
      <c r="DF6" s="21">
        <f t="shared" si="11"/>
        <v>88.15</v>
      </c>
      <c r="DG6" s="21">
        <f t="shared" si="11"/>
        <v>88.37</v>
      </c>
      <c r="DH6" s="20" t="str">
        <f>IF(DH7="","",IF(DH7="-","【-】","【"&amp;SUBSTITUTE(TEXT(DH7,"#,##0.00"),"-","△")&amp;"】"))</f>
        <v>【85.67】</v>
      </c>
      <c r="DI6" s="21">
        <f>IF(DI7="",NA(),DI7)</f>
        <v>18.86</v>
      </c>
      <c r="DJ6" s="21">
        <f t="shared" ref="DJ6:DR6" si="12">IF(DJ7="",NA(),DJ7)</f>
        <v>22.01</v>
      </c>
      <c r="DK6" s="21">
        <f t="shared" si="12"/>
        <v>23.5</v>
      </c>
      <c r="DL6" s="21">
        <f t="shared" si="12"/>
        <v>23.87</v>
      </c>
      <c r="DM6" s="21">
        <f t="shared" si="12"/>
        <v>26.77</v>
      </c>
      <c r="DN6" s="21">
        <f t="shared" si="12"/>
        <v>24.68</v>
      </c>
      <c r="DO6" s="21">
        <f t="shared" si="12"/>
        <v>27.82</v>
      </c>
      <c r="DP6" s="21">
        <f t="shared" si="12"/>
        <v>29.24</v>
      </c>
      <c r="DQ6" s="21">
        <f t="shared" si="12"/>
        <v>31.73</v>
      </c>
      <c r="DR6" s="21">
        <f t="shared" si="12"/>
        <v>32.57</v>
      </c>
      <c r="DS6" s="20" t="str">
        <f>IF(DS7="","",IF(DS7="-","【-】","【"&amp;SUBSTITUTE(TEXT(DS7,"#,##0.00"),"-","△")&amp;"】"))</f>
        <v>【28.00】</v>
      </c>
      <c r="DT6" s="20">
        <f>IF(DT7="",NA(),DT7)</f>
        <v>0</v>
      </c>
      <c r="DU6" s="20">
        <f t="shared" ref="DU6:EC6" si="13">IF(DU7="",NA(),DU7)</f>
        <v>0</v>
      </c>
      <c r="DV6" s="20">
        <f t="shared" si="13"/>
        <v>0</v>
      </c>
      <c r="DW6" s="20">
        <f t="shared" si="13"/>
        <v>0</v>
      </c>
      <c r="DX6" s="20">
        <f t="shared" si="13"/>
        <v>0</v>
      </c>
      <c r="DY6" s="21">
        <f t="shared" si="13"/>
        <v>0.01</v>
      </c>
      <c r="DZ6" s="20">
        <f t="shared" si="13"/>
        <v>0</v>
      </c>
      <c r="EA6" s="20">
        <f t="shared" si="13"/>
        <v>0</v>
      </c>
      <c r="EB6" s="20">
        <f t="shared" si="13"/>
        <v>0</v>
      </c>
      <c r="EC6" s="21">
        <f t="shared" si="13"/>
        <v>0.04</v>
      </c>
      <c r="ED6" s="20" t="str">
        <f>IF(ED7="","",IF(ED7="-","【-】","【"&amp;SUBSTITUTE(TEXT(ED7,"#,##0.00"),"-","△")&amp;"】"))</f>
        <v>【0.03】</v>
      </c>
      <c r="EE6" s="20">
        <f>IF(EE7="",NA(),EE7)</f>
        <v>0</v>
      </c>
      <c r="EF6" s="20">
        <f t="shared" ref="EF6:EN6" si="14">IF(EF7="",NA(),EF7)</f>
        <v>0</v>
      </c>
      <c r="EG6" s="20">
        <f t="shared" si="14"/>
        <v>0</v>
      </c>
      <c r="EH6" s="20">
        <f t="shared" si="14"/>
        <v>0</v>
      </c>
      <c r="EI6" s="21">
        <f t="shared" si="14"/>
        <v>7.0000000000000007E-2</v>
      </c>
      <c r="EJ6" s="21">
        <f t="shared" si="14"/>
        <v>0.13</v>
      </c>
      <c r="EK6" s="21">
        <f t="shared" si="14"/>
        <v>0.04</v>
      </c>
      <c r="EL6" s="21">
        <f t="shared" si="14"/>
        <v>0.06</v>
      </c>
      <c r="EM6" s="21">
        <f t="shared" si="14"/>
        <v>0.27</v>
      </c>
      <c r="EN6" s="21">
        <f t="shared" si="14"/>
        <v>0.22</v>
      </c>
      <c r="EO6" s="20" t="str">
        <f>IF(EO7="","",IF(EO7="-","【-】","【"&amp;SUBSTITUTE(TEXT(EO7,"#,##0.00"),"-","△")&amp;"】"))</f>
        <v>【0.13】</v>
      </c>
    </row>
    <row r="7" spans="1:148" s="22" customFormat="1" x14ac:dyDescent="0.15">
      <c r="A7" s="14"/>
      <c r="B7" s="23">
        <v>2022</v>
      </c>
      <c r="C7" s="23">
        <v>322016</v>
      </c>
      <c r="D7" s="23">
        <v>46</v>
      </c>
      <c r="E7" s="23">
        <v>17</v>
      </c>
      <c r="F7" s="23">
        <v>4</v>
      </c>
      <c r="G7" s="23">
        <v>0</v>
      </c>
      <c r="H7" s="23" t="s">
        <v>96</v>
      </c>
      <c r="I7" s="23" t="s">
        <v>97</v>
      </c>
      <c r="J7" s="23" t="s">
        <v>98</v>
      </c>
      <c r="K7" s="23" t="s">
        <v>99</v>
      </c>
      <c r="L7" s="23" t="s">
        <v>100</v>
      </c>
      <c r="M7" s="23" t="s">
        <v>101</v>
      </c>
      <c r="N7" s="24" t="s">
        <v>102</v>
      </c>
      <c r="O7" s="24">
        <v>70.67</v>
      </c>
      <c r="P7" s="24">
        <v>6.47</v>
      </c>
      <c r="Q7" s="24">
        <v>92.82</v>
      </c>
      <c r="R7" s="24">
        <v>3080</v>
      </c>
      <c r="S7" s="24">
        <v>197843</v>
      </c>
      <c r="T7" s="24">
        <v>572.99</v>
      </c>
      <c r="U7" s="24">
        <v>345.28</v>
      </c>
      <c r="V7" s="24">
        <v>12739</v>
      </c>
      <c r="W7" s="24">
        <v>4.22</v>
      </c>
      <c r="X7" s="24">
        <v>3018.72</v>
      </c>
      <c r="Y7" s="24">
        <v>99.4</v>
      </c>
      <c r="Z7" s="24">
        <v>90.8</v>
      </c>
      <c r="AA7" s="24">
        <v>88.42</v>
      </c>
      <c r="AB7" s="24">
        <v>87.13</v>
      </c>
      <c r="AC7" s="24">
        <v>88.11</v>
      </c>
      <c r="AD7" s="24">
        <v>101.72</v>
      </c>
      <c r="AE7" s="24">
        <v>103.34</v>
      </c>
      <c r="AF7" s="24">
        <v>102.7</v>
      </c>
      <c r="AG7" s="24">
        <v>104.11</v>
      </c>
      <c r="AH7" s="24">
        <v>101.98</v>
      </c>
      <c r="AI7" s="24">
        <v>104.54</v>
      </c>
      <c r="AJ7" s="24">
        <v>0</v>
      </c>
      <c r="AK7" s="24">
        <v>0</v>
      </c>
      <c r="AL7" s="24">
        <v>0</v>
      </c>
      <c r="AM7" s="24">
        <v>0</v>
      </c>
      <c r="AN7" s="24">
        <v>0</v>
      </c>
      <c r="AO7" s="24">
        <v>112.88</v>
      </c>
      <c r="AP7" s="24">
        <v>29.74</v>
      </c>
      <c r="AQ7" s="24">
        <v>48.2</v>
      </c>
      <c r="AR7" s="24">
        <v>46.91</v>
      </c>
      <c r="AS7" s="24">
        <v>52.27</v>
      </c>
      <c r="AT7" s="24">
        <v>65.930000000000007</v>
      </c>
      <c r="AU7" s="24">
        <v>6.74</v>
      </c>
      <c r="AV7" s="24">
        <v>36.32</v>
      </c>
      <c r="AW7" s="24">
        <v>7.2</v>
      </c>
      <c r="AX7" s="24">
        <v>10.79</v>
      </c>
      <c r="AY7" s="24">
        <v>10.59</v>
      </c>
      <c r="AZ7" s="24">
        <v>49.18</v>
      </c>
      <c r="BA7" s="24">
        <v>53.44</v>
      </c>
      <c r="BB7" s="24">
        <v>46.85</v>
      </c>
      <c r="BC7" s="24">
        <v>44.35</v>
      </c>
      <c r="BD7" s="24">
        <v>41.51</v>
      </c>
      <c r="BE7" s="24">
        <v>44.25</v>
      </c>
      <c r="BF7" s="24">
        <v>728.47</v>
      </c>
      <c r="BG7" s="24">
        <v>732.13</v>
      </c>
      <c r="BH7" s="24">
        <v>689.25</v>
      </c>
      <c r="BI7" s="24">
        <v>648.69000000000005</v>
      </c>
      <c r="BJ7" s="24">
        <v>586.95000000000005</v>
      </c>
      <c r="BK7" s="24">
        <v>1194.1500000000001</v>
      </c>
      <c r="BL7" s="24">
        <v>1267.3900000000001</v>
      </c>
      <c r="BM7" s="24">
        <v>1268.6300000000001</v>
      </c>
      <c r="BN7" s="24">
        <v>1283.69</v>
      </c>
      <c r="BO7" s="24">
        <v>1160.22</v>
      </c>
      <c r="BP7" s="24">
        <v>1182.1099999999999</v>
      </c>
      <c r="BQ7" s="24">
        <v>96.25</v>
      </c>
      <c r="BR7" s="24">
        <v>75.900000000000006</v>
      </c>
      <c r="BS7" s="24">
        <v>71.09</v>
      </c>
      <c r="BT7" s="24">
        <v>68.44</v>
      </c>
      <c r="BU7" s="24">
        <v>71.180000000000007</v>
      </c>
      <c r="BV7" s="24">
        <v>72.260000000000005</v>
      </c>
      <c r="BW7" s="24">
        <v>84.3</v>
      </c>
      <c r="BX7" s="24">
        <v>82.88</v>
      </c>
      <c r="BY7" s="24">
        <v>82.53</v>
      </c>
      <c r="BZ7" s="24">
        <v>81.81</v>
      </c>
      <c r="CA7" s="24">
        <v>73.78</v>
      </c>
      <c r="CB7" s="24">
        <v>175.17</v>
      </c>
      <c r="CC7" s="24">
        <v>221.85</v>
      </c>
      <c r="CD7" s="24">
        <v>235.55</v>
      </c>
      <c r="CE7" s="24">
        <v>245.47</v>
      </c>
      <c r="CF7" s="24">
        <v>235.68</v>
      </c>
      <c r="CG7" s="24">
        <v>230.02</v>
      </c>
      <c r="CH7" s="24">
        <v>185.47</v>
      </c>
      <c r="CI7" s="24">
        <v>187.76</v>
      </c>
      <c r="CJ7" s="24">
        <v>190.48</v>
      </c>
      <c r="CK7" s="24">
        <v>193.59</v>
      </c>
      <c r="CL7" s="24">
        <v>220.62</v>
      </c>
      <c r="CM7" s="24">
        <v>42.85</v>
      </c>
      <c r="CN7" s="24">
        <v>41.94</v>
      </c>
      <c r="CO7" s="24">
        <v>51.21</v>
      </c>
      <c r="CP7" s="24">
        <v>51.21</v>
      </c>
      <c r="CQ7" s="24">
        <v>51.39</v>
      </c>
      <c r="CR7" s="24">
        <v>42.56</v>
      </c>
      <c r="CS7" s="24">
        <v>45.68</v>
      </c>
      <c r="CT7" s="24">
        <v>45.87</v>
      </c>
      <c r="CU7" s="24">
        <v>44.24</v>
      </c>
      <c r="CV7" s="24">
        <v>45.3</v>
      </c>
      <c r="CW7" s="24">
        <v>42.22</v>
      </c>
      <c r="CX7" s="24">
        <v>85.4</v>
      </c>
      <c r="CY7" s="24">
        <v>86.36</v>
      </c>
      <c r="CZ7" s="24">
        <v>86.95</v>
      </c>
      <c r="DA7" s="24">
        <v>87.09</v>
      </c>
      <c r="DB7" s="24">
        <v>87.15</v>
      </c>
      <c r="DC7" s="24">
        <v>83.32</v>
      </c>
      <c r="DD7" s="24">
        <v>87.96</v>
      </c>
      <c r="DE7" s="24">
        <v>87.65</v>
      </c>
      <c r="DF7" s="24">
        <v>88.15</v>
      </c>
      <c r="DG7" s="24">
        <v>88.37</v>
      </c>
      <c r="DH7" s="24">
        <v>85.67</v>
      </c>
      <c r="DI7" s="24">
        <v>18.86</v>
      </c>
      <c r="DJ7" s="24">
        <v>22.01</v>
      </c>
      <c r="DK7" s="24">
        <v>23.5</v>
      </c>
      <c r="DL7" s="24">
        <v>23.87</v>
      </c>
      <c r="DM7" s="24">
        <v>26.77</v>
      </c>
      <c r="DN7" s="24">
        <v>24.68</v>
      </c>
      <c r="DO7" s="24">
        <v>27.82</v>
      </c>
      <c r="DP7" s="24">
        <v>29.24</v>
      </c>
      <c r="DQ7" s="24">
        <v>31.73</v>
      </c>
      <c r="DR7" s="24">
        <v>32.57</v>
      </c>
      <c r="DS7" s="24">
        <v>28</v>
      </c>
      <c r="DT7" s="24">
        <v>0</v>
      </c>
      <c r="DU7" s="24">
        <v>0</v>
      </c>
      <c r="DV7" s="24">
        <v>0</v>
      </c>
      <c r="DW7" s="24">
        <v>0</v>
      </c>
      <c r="DX7" s="24">
        <v>0</v>
      </c>
      <c r="DY7" s="24">
        <v>0.01</v>
      </c>
      <c r="DZ7" s="24">
        <v>0</v>
      </c>
      <c r="EA7" s="24">
        <v>0</v>
      </c>
      <c r="EB7" s="24">
        <v>0</v>
      </c>
      <c r="EC7" s="24">
        <v>0.04</v>
      </c>
      <c r="ED7" s="24">
        <v>0.03</v>
      </c>
      <c r="EE7" s="24">
        <v>0</v>
      </c>
      <c r="EF7" s="24">
        <v>0</v>
      </c>
      <c r="EG7" s="24">
        <v>0</v>
      </c>
      <c r="EH7" s="24">
        <v>0</v>
      </c>
      <c r="EI7" s="24">
        <v>7.0000000000000007E-2</v>
      </c>
      <c r="EJ7" s="24">
        <v>0.13</v>
      </c>
      <c r="EK7" s="24">
        <v>0.04</v>
      </c>
      <c r="EL7" s="24">
        <v>0.06</v>
      </c>
      <c r="EM7" s="24">
        <v>0.27</v>
      </c>
      <c r="EN7" s="24">
        <v>0.22</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suidou2</cp:lastModifiedBy>
  <cp:lastPrinted>2024-02-02T07:03:20Z</cp:lastPrinted>
  <dcterms:created xsi:type="dcterms:W3CDTF">2023-12-12T00:57:51Z</dcterms:created>
  <dcterms:modified xsi:type="dcterms:W3CDTF">2024-02-02T07:03:25Z</dcterms:modified>
  <cp:category/>
</cp:coreProperties>
</file>