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DISK-31DC03\disk\01受け渡し\02業務係\00_業務係\下水道業務\25.経営比較分析表\R03年度決算\【経営比較分析表】2021_325287_47_1718\"/>
    </mc:Choice>
  </mc:AlternateContent>
  <workbookProtection workbookAlgorithmName="SHA-512" workbookHashValue="EQ0MIS9m0WTpPxJAShP2f3X2G7SGp6E8W8vzvlCsncx2zgPI7eQ9gMMBThkmuxdl2T/PvJiDPRn8wBFaoq2V+A==" workbookSaltValue="Zmg6Scv6DXSOWafLRKyfX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<sst xmlns="http://schemas.openxmlformats.org/spreadsheetml/2006/main" count="236" uniqueCount="118">
  <si>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</si>
  <si>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</si>
  <si>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</si>
  <si>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</si>
  <si>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</si>
  <si>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</si>
  <si>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</si>
  <si>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</si>
  <si>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</si>
  <si>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</si>
  <si>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</si>
  <si>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</si>
  <si>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</si>
  <si>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</si>
  <si>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</si>
  <si>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</si>
  <si>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</si>
  <si>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</si>
  <si>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</si>
  <si>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</si>
  <si>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</si>
  <si>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</si>
  <si>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</si>
  <si>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</si>
  <si>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</si>
  <si>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</si>
  <si>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</si>
  <si>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</si>
  <si>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</si>
  <si>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</si>
  <si>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</si>
  <si>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</si>
  <si>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</si>
  <si>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</si>
  <si>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</si>
  <si>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</si>
  <si>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</si>
  <si>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</si>
  <si>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</si>
  <si>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</si>
  <si>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</si>
  <si>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</si>
  <si>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</si>
  <si>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</si>
  <si>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</si>
  <si>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</si>
  <si>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</si>
  <si>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</si>
  <si>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</si>
  <si>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</si>
  <si>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</si>
  <si>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</si>
  <si>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</si>
  <si>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</si>
  <si>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</si>
  <si>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</si>
  <si>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</si>
  <si>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</si>
  <si>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</si>
  <si>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</si>
  <si>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</si>
  <si>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</si>
  <si>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</si>
  <si>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</si>
  <si>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</si>
  <si>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</si>
  <si>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</si>
  <si>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</si>
  <si>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</si>
  <si>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</si>
  <si>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</si>
  <si>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</si>
  <si>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</si>
  <si>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</si>
  <si>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</si>
  <si>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</si>
  <si>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</si>
  <si>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</si>
  <si>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</si>
  <si>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</si>
  <si>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</si>
  <si>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</si>
  <si>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</si>
  <si>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</si>
  <si>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</si>
  <si>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</si>
  <si>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</si>
  <si>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</si>
  <si>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</si>
  <si>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</si>
  <si>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</si>
  <si>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</si>
  <si>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</si>
  <si>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</si>
  <si>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</si>
  <si>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</si>
  <si>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</si>
  <si>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隠岐の島町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</si>
  <si>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</si>
  <si>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</si>
  <si>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</si>
  <si>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</si>
  <si>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</si>
  <si>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</si>
  <si>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</si>
  <si>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</si>
  <si>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</si>
  <si>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</si>
  <si>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</si>
  <si>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</si>
  <si>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</si>
  <si>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</si>
  <si>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</si>
  <si>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</si>
  <si>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</si>
  <si>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③平成15年度から供用開始で、耐用年数内であり管渠改善は実施していない。</t>
    <phoneticPr fontId="4"/>
  </si>
  <si>
    <t>農業集落排水事業は、処理場、管渠ともに整備済みで、各比率も類似団体に比較して劣位ではないが、今後、増収を見込める状況では無いため、効果的・効率的な維持管理の検討に努める。</t>
    <phoneticPr fontId="4"/>
  </si>
  <si>
    <t xml:space="preserve">①100%前後を推移しているが、使用料以外の収入に依存している部分が大きい。
④処理場、管渠ともに整備済みであるため、類似団体に比較して低いが、平成30年度に機能強化対策を行い起債借入したため増加した。
⑤類似団体に比較して高いが、機能強化対策に伴う経費増加により低下した。
⑥R1年より機能強化対策に伴う経費増加により類似団体並みとなった。
⑦水洗化率も100％に近い状況でこれ以上の接続が見込めないことから、処理施設の規模縮減等も検討していく必要がある。
⑧類似団体に比較して高く100%に近いが、水洗化人口について空き家や事務所や商店等の住宅以外も、計算に入れていたことを適正化したため数値が減少している。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</si>
</sst>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E7-4983-9809-894005B4A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207064"/>
        <c:axId val="537207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E7-4983-9809-894005B4A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207064"/>
        <c:axId val="537207848"/>
      </c:lineChart>
      <c:dateAx>
        <c:axId val="5372070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37207848"/>
        <c:crosses val="autoZero"/>
        <c:auto val="1"/>
        <c:lblOffset val="100"/>
        <c:baseTimeUnit val="years"/>
      </c:dateAx>
      <c:valAx>
        <c:axId val="537207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7207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53.36</c:v>
                </c:pt>
                <c:pt idx="1">
                  <c:v>51.79</c:v>
                </c:pt>
                <c:pt idx="2">
                  <c:v>49.55</c:v>
                </c:pt>
                <c:pt idx="3">
                  <c:v>50</c:v>
                </c:pt>
                <c:pt idx="4">
                  <c:v>49.55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C7-4B06-BBB6-9D88BDE9A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714464"/>
        <c:axId val="58871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40.93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C7-4B06-BBB6-9D88BDE9A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714464"/>
        <c:axId val="588713680"/>
      </c:lineChart>
      <c:dateAx>
        <c:axId val="5887144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8713680"/>
        <c:crosses val="autoZero"/>
        <c:auto val="1"/>
        <c:lblOffset val="100"/>
        <c:baseTimeUnit val="years"/>
      </c:dateAx>
      <c:valAx>
        <c:axId val="58871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871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95.97</c:v>
                </c:pt>
                <c:pt idx="1">
                  <c:v>97.47</c:v>
                </c:pt>
                <c:pt idx="2">
                  <c:v>90.14</c:v>
                </c:pt>
                <c:pt idx="3">
                  <c:v>86.83</c:v>
                </c:pt>
                <c:pt idx="4">
                  <c:v>89.1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8B-4218-946D-F2A2CF582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250984"/>
        <c:axId val="661252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62.73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8B-4218-946D-F2A2CF582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250984"/>
        <c:axId val="661252552"/>
      </c:lineChart>
      <c:dateAx>
        <c:axId val="661250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61252552"/>
        <c:crosses val="autoZero"/>
        <c:auto val="1"/>
        <c:lblOffset val="100"/>
        <c:baseTimeUnit val="years"/>
      </c:dateAx>
      <c:valAx>
        <c:axId val="661252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1250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100.06</c:v>
                </c:pt>
                <c:pt idx="1">
                  <c:v>100.16</c:v>
                </c:pt>
                <c:pt idx="2">
                  <c:v>105.71</c:v>
                </c:pt>
                <c:pt idx="3">
                  <c:v>102.07</c:v>
                </c:pt>
                <c:pt idx="4">
                  <c:v>100.07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63-48A3-B19D-E0DC330D4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208632"/>
        <c:axId val="53720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63-48A3-B19D-E0DC330D4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208632"/>
        <c:axId val="537209024"/>
      </c:lineChart>
      <c:dateAx>
        <c:axId val="537208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37209024"/>
        <c:crosses val="autoZero"/>
        <c:auto val="1"/>
        <c:lblOffset val="100"/>
        <c:baseTimeUnit val="years"/>
      </c:dateAx>
      <c:valAx>
        <c:axId val="53720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7208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73-43B2-8CAC-C67B3D193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209808"/>
        <c:axId val="53721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73-43B2-8CAC-C67B3D193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209808"/>
        <c:axId val="537210592"/>
      </c:lineChart>
      <c:dateAx>
        <c:axId val="537209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37210592"/>
        <c:crosses val="autoZero"/>
        <c:auto val="1"/>
        <c:lblOffset val="100"/>
        <c:baseTimeUnit val="years"/>
      </c:dateAx>
      <c:valAx>
        <c:axId val="53721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720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46-4AB2-B562-9C2B92DC6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602816"/>
        <c:axId val="588605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46-4AB2-B562-9C2B92DC6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602816"/>
        <c:axId val="588605560"/>
      </c:lineChart>
      <c:dateAx>
        <c:axId val="588602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8605560"/>
        <c:crosses val="autoZero"/>
        <c:auto val="1"/>
        <c:lblOffset val="100"/>
        <c:baseTimeUnit val="years"/>
      </c:dateAx>
      <c:valAx>
        <c:axId val="588605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860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8F-470E-812C-FC0DB5E39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603992"/>
        <c:axId val="58860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8F-470E-812C-FC0DB5E39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603992"/>
        <c:axId val="588604384"/>
      </c:lineChart>
      <c:dateAx>
        <c:axId val="588603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8604384"/>
        <c:crosses val="autoZero"/>
        <c:auto val="1"/>
        <c:lblOffset val="100"/>
        <c:baseTimeUnit val="years"/>
      </c:dateAx>
      <c:valAx>
        <c:axId val="58860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8603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28-4B34-B73B-5138A5C2C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705472"/>
        <c:axId val="58870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28-4B34-B73B-5138A5C2C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705472"/>
        <c:axId val="588706256"/>
      </c:lineChart>
      <c:dateAx>
        <c:axId val="5887054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8706256"/>
        <c:crosses val="autoZero"/>
        <c:auto val="1"/>
        <c:lblOffset val="100"/>
        <c:baseTimeUnit val="years"/>
      </c:dateAx>
      <c:valAx>
        <c:axId val="58870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870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173.96</c:v>
                </c:pt>
                <c:pt idx="1">
                  <c:v>235.18</c:v>
                </c:pt>
                <c:pt idx="2">
                  <c:v>225.49</c:v>
                </c:pt>
                <c:pt idx="3">
                  <c:v>197.65</c:v>
                </c:pt>
                <c:pt idx="4">
                  <c:v>177.91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68-4BA7-BD02-1C03C0E9B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704688"/>
        <c:axId val="588705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982.29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68-4BA7-BD02-1C03C0E9B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704688"/>
        <c:axId val="588705080"/>
      </c:lineChart>
      <c:dateAx>
        <c:axId val="58870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8705080"/>
        <c:crosses val="autoZero"/>
        <c:auto val="1"/>
        <c:lblOffset val="100"/>
        <c:baseTimeUnit val="years"/>
      </c:dateAx>
      <c:valAx>
        <c:axId val="588705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870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99.83</c:v>
                </c:pt>
                <c:pt idx="1">
                  <c:v>90.99</c:v>
                </c:pt>
                <c:pt idx="2">
                  <c:v>77.56</c:v>
                </c:pt>
                <c:pt idx="3">
                  <c:v>79.599999999999994</c:v>
                </c:pt>
                <c:pt idx="4">
                  <c:v>74.73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1F-4E45-A826-ED515A60F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706648"/>
        <c:axId val="58870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41.25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1F-4E45-A826-ED515A60F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706648"/>
        <c:axId val="588707040"/>
      </c:lineChart>
      <c:dateAx>
        <c:axId val="5887066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8707040"/>
        <c:crosses val="autoZero"/>
        <c:auto val="1"/>
        <c:lblOffset val="100"/>
        <c:baseTimeUnit val="years"/>
      </c:dateAx>
      <c:valAx>
        <c:axId val="58870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8706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220.45</c:v>
                </c:pt>
                <c:pt idx="1">
                  <c:v>239.81</c:v>
                </c:pt>
                <c:pt idx="2">
                  <c:v>283.2</c:v>
                </c:pt>
                <c:pt idx="3">
                  <c:v>278.08999999999997</c:v>
                </c:pt>
                <c:pt idx="4">
                  <c:v>294.35000000000002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DB-46EA-A1A1-FEC398D67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712504"/>
        <c:axId val="588711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334.48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DB-46EA-A1A1-FEC398D67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712504"/>
        <c:axId val="588711720"/>
      </c:lineChart>
      <c:dateAx>
        <c:axId val="588712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8711720"/>
        <c:crosses val="autoZero"/>
        <c:auto val="1"/>
        <c:lblOffset val="100"/>
        <c:baseTimeUnit val="years"/>
      </c:dateAx>
      <c:valAx>
        <c:axId val="588711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8712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28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島根県　隠岐の島町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13725</v>
      </c>
      <c r="AM8" s="37"/>
      <c r="AN8" s="37"/>
      <c r="AO8" s="37"/>
      <c r="AP8" s="37"/>
      <c r="AQ8" s="37"/>
      <c r="AR8" s="37"/>
      <c r="AS8" s="37"/>
      <c r="AT8" s="38">
        <f>データ!T6</f>
        <v>242.82</v>
      </c>
      <c r="AU8" s="38"/>
      <c r="AV8" s="38"/>
      <c r="AW8" s="38"/>
      <c r="AX8" s="38"/>
      <c r="AY8" s="38"/>
      <c r="AZ8" s="38"/>
      <c r="BA8" s="38"/>
      <c r="BB8" s="38">
        <f>データ!U6</f>
        <v>56.52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5.41</v>
      </c>
      <c r="Q10" s="38"/>
      <c r="R10" s="38"/>
      <c r="S10" s="38"/>
      <c r="T10" s="38"/>
      <c r="U10" s="38"/>
      <c r="V10" s="38"/>
      <c r="W10" s="38">
        <f>データ!Q6</f>
        <v>95.92</v>
      </c>
      <c r="X10" s="38"/>
      <c r="Y10" s="38"/>
      <c r="Z10" s="38"/>
      <c r="AA10" s="38"/>
      <c r="AB10" s="38"/>
      <c r="AC10" s="38"/>
      <c r="AD10" s="37">
        <f>データ!R6</f>
        <v>3848</v>
      </c>
      <c r="AE10" s="37"/>
      <c r="AF10" s="37"/>
      <c r="AG10" s="37"/>
      <c r="AH10" s="37"/>
      <c r="AI10" s="37"/>
      <c r="AJ10" s="37"/>
      <c r="AK10" s="2"/>
      <c r="AL10" s="37">
        <f>データ!V6</f>
        <v>734</v>
      </c>
      <c r="AM10" s="37"/>
      <c r="AN10" s="37"/>
      <c r="AO10" s="37"/>
      <c r="AP10" s="37"/>
      <c r="AQ10" s="37"/>
      <c r="AR10" s="37"/>
      <c r="AS10" s="37"/>
      <c r="AT10" s="38">
        <f>データ!W6</f>
        <v>0.42</v>
      </c>
      <c r="AU10" s="38"/>
      <c r="AV10" s="38"/>
      <c r="AW10" s="38"/>
      <c r="AX10" s="38"/>
      <c r="AY10" s="38"/>
      <c r="AZ10" s="38"/>
      <c r="BA10" s="38"/>
      <c r="BB10" s="38">
        <f>データ!X6</f>
        <v>1747.62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44</v>
      </c>
      <c r="O86" s="12" t="str">
        <f>データ!EO6</f>
        <v>【0.03】</v>
      </c>
    </row>
  </sheetData>
  <sheetProtection algorithmName="SHA-512" hashValue="E7dSOYvKPFQcbD0uDOY+zlRLlZ/7DefS2KEw+R76N6fHXG/EbMkLw210TYtAc7TwS8tEnNjlbK8vz8vbKq+NOg==" saltValue="+UCLyaqhClsdQMJwbHSsw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325287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島根県　隠岐の島町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5.41</v>
      </c>
      <c r="Q6" s="20">
        <f t="shared" si="3"/>
        <v>95.92</v>
      </c>
      <c r="R6" s="20">
        <f t="shared" si="3"/>
        <v>3848</v>
      </c>
      <c r="S6" s="20">
        <f t="shared" si="3"/>
        <v>13725</v>
      </c>
      <c r="T6" s="20">
        <f t="shared" si="3"/>
        <v>242.82</v>
      </c>
      <c r="U6" s="20">
        <f t="shared" si="3"/>
        <v>56.52</v>
      </c>
      <c r="V6" s="20">
        <f t="shared" si="3"/>
        <v>734</v>
      </c>
      <c r="W6" s="20">
        <f t="shared" si="3"/>
        <v>0.42</v>
      </c>
      <c r="X6" s="20">
        <f t="shared" si="3"/>
        <v>1747.62</v>
      </c>
      <c r="Y6" s="21">
        <f>IF(Y7="",NA(),Y7)</f>
        <v>100.06</v>
      </c>
      <c r="Z6" s="21">
        <f t="shared" ref="Z6:AH6" si="4">IF(Z7="",NA(),Z7)</f>
        <v>100.16</v>
      </c>
      <c r="AA6" s="21">
        <f t="shared" si="4"/>
        <v>105.71</v>
      </c>
      <c r="AB6" s="21">
        <f t="shared" si="4"/>
        <v>102.07</v>
      </c>
      <c r="AC6" s="21">
        <f t="shared" si="4"/>
        <v>100.07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173.96</v>
      </c>
      <c r="BG6" s="21">
        <f t="shared" ref="BG6:BO6" si="7">IF(BG7="",NA(),BG7)</f>
        <v>235.18</v>
      </c>
      <c r="BH6" s="21">
        <f t="shared" si="7"/>
        <v>225.49</v>
      </c>
      <c r="BI6" s="21">
        <f t="shared" si="7"/>
        <v>197.65</v>
      </c>
      <c r="BJ6" s="21">
        <f t="shared" si="7"/>
        <v>177.91</v>
      </c>
      <c r="BK6" s="21">
        <f t="shared" si="7"/>
        <v>982.29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99.83</v>
      </c>
      <c r="BR6" s="21">
        <f t="shared" ref="BR6:BZ6" si="8">IF(BR7="",NA(),BR7)</f>
        <v>90.99</v>
      </c>
      <c r="BS6" s="21">
        <f t="shared" si="8"/>
        <v>77.56</v>
      </c>
      <c r="BT6" s="21">
        <f t="shared" si="8"/>
        <v>79.599999999999994</v>
      </c>
      <c r="BU6" s="21">
        <f t="shared" si="8"/>
        <v>74.73</v>
      </c>
      <c r="BV6" s="21">
        <f t="shared" si="8"/>
        <v>41.25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220.45</v>
      </c>
      <c r="CC6" s="21">
        <f t="shared" ref="CC6:CK6" si="9">IF(CC7="",NA(),CC7)</f>
        <v>239.81</v>
      </c>
      <c r="CD6" s="21">
        <f t="shared" si="9"/>
        <v>283.2</v>
      </c>
      <c r="CE6" s="21">
        <f t="shared" si="9"/>
        <v>278.08999999999997</v>
      </c>
      <c r="CF6" s="21">
        <f t="shared" si="9"/>
        <v>294.35000000000002</v>
      </c>
      <c r="CG6" s="21">
        <f t="shared" si="9"/>
        <v>334.48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53.36</v>
      </c>
      <c r="CN6" s="21">
        <f t="shared" ref="CN6:CV6" si="10">IF(CN7="",NA(),CN7)</f>
        <v>51.79</v>
      </c>
      <c r="CO6" s="21">
        <f t="shared" si="10"/>
        <v>49.55</v>
      </c>
      <c r="CP6" s="21">
        <f t="shared" si="10"/>
        <v>50</v>
      </c>
      <c r="CQ6" s="21">
        <f t="shared" si="10"/>
        <v>49.55</v>
      </c>
      <c r="CR6" s="21">
        <f t="shared" si="10"/>
        <v>40.93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95.97</v>
      </c>
      <c r="CY6" s="21">
        <f t="shared" ref="CY6:DG6" si="11">IF(CY7="",NA(),CY7)</f>
        <v>97.47</v>
      </c>
      <c r="CZ6" s="21">
        <f t="shared" si="11"/>
        <v>90.14</v>
      </c>
      <c r="DA6" s="21">
        <f t="shared" si="11"/>
        <v>86.83</v>
      </c>
      <c r="DB6" s="21">
        <f t="shared" si="11"/>
        <v>89.1</v>
      </c>
      <c r="DC6" s="21">
        <f t="shared" si="11"/>
        <v>62.73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325287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5.41</v>
      </c>
      <c r="Q7" s="24">
        <v>95.92</v>
      </c>
      <c r="R7" s="24">
        <v>3848</v>
      </c>
      <c r="S7" s="24">
        <v>13725</v>
      </c>
      <c r="T7" s="24">
        <v>242.82</v>
      </c>
      <c r="U7" s="24">
        <v>56.52</v>
      </c>
      <c r="V7" s="24">
        <v>734</v>
      </c>
      <c r="W7" s="24">
        <v>0.42</v>
      </c>
      <c r="X7" s="24">
        <v>1747.62</v>
      </c>
      <c r="Y7" s="24">
        <v>100.06</v>
      </c>
      <c r="Z7" s="24">
        <v>100.16</v>
      </c>
      <c r="AA7" s="24">
        <v>105.71</v>
      </c>
      <c r="AB7" s="24">
        <v>102.07</v>
      </c>
      <c r="AC7" s="24">
        <v>100.07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173.96</v>
      </c>
      <c r="BG7" s="24">
        <v>235.18</v>
      </c>
      <c r="BH7" s="24">
        <v>225.49</v>
      </c>
      <c r="BI7" s="24">
        <v>197.65</v>
      </c>
      <c r="BJ7" s="24">
        <v>177.91</v>
      </c>
      <c r="BK7" s="24">
        <v>982.29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99.83</v>
      </c>
      <c r="BR7" s="24">
        <v>90.99</v>
      </c>
      <c r="BS7" s="24">
        <v>77.56</v>
      </c>
      <c r="BT7" s="24">
        <v>79.599999999999994</v>
      </c>
      <c r="BU7" s="24">
        <v>74.73</v>
      </c>
      <c r="BV7" s="24">
        <v>41.25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220.45</v>
      </c>
      <c r="CC7" s="24">
        <v>239.81</v>
      </c>
      <c r="CD7" s="24">
        <v>283.2</v>
      </c>
      <c r="CE7" s="24">
        <v>278.08999999999997</v>
      </c>
      <c r="CF7" s="24">
        <v>294.35000000000002</v>
      </c>
      <c r="CG7" s="24">
        <v>334.48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53.36</v>
      </c>
      <c r="CN7" s="24">
        <v>51.79</v>
      </c>
      <c r="CO7" s="24">
        <v>49.55</v>
      </c>
      <c r="CP7" s="24">
        <v>50</v>
      </c>
      <c r="CQ7" s="24">
        <v>49.55</v>
      </c>
      <c r="CR7" s="24">
        <v>40.93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95.97</v>
      </c>
      <c r="CY7" s="24">
        <v>97.47</v>
      </c>
      <c r="CZ7" s="24">
        <v>90.14</v>
      </c>
      <c r="DA7" s="24">
        <v>86.83</v>
      </c>
      <c r="DB7" s="24">
        <v>89.1</v>
      </c>
      <c r="DC7" s="24">
        <v>62.73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201901001</cp:lastModifiedBy>
  <dcterms:created xsi:type="dcterms:W3CDTF">2022-12-01T01:59:35Z</dcterms:created>
  <dcterms:modified xsi:type="dcterms:W3CDTF">2023-01-31T23:45:33Z</dcterms:modified>
  <cp:category/>
</cp:coreProperties>
</file>