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31DC03\disk\01受け渡し\02業務係\00_業務係\下水道業務\25.経営比較分析表\R03年度決算\【経営比較分析表】2021_325287_47_1718\"/>
    </mc:Choice>
  </mc:AlternateContent>
  <workbookProtection workbookAlgorithmName="SHA-512" workbookHashValue="2WYEfFeGjtI+6xoehUSLfLzpACbEZedW+eSSYKEHynwVo6FI25LafM48XIgyDJiptTfYBeCv/wzVZv07fw+sew==" workbookSaltValue="jJEM9CqrYvhotWZYoqsT3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<sst xmlns="http://schemas.openxmlformats.org/spreadsheetml/2006/main" count="236" uniqueCount="120">
  <si>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</si>
  <si>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</si>
  <si>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</si>
  <si>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</si>
  <si>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</si>
  <si>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</si>
  <si>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</si>
  <si>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</si>
  <si>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</si>
  <si>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</si>
  <si>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</si>
  <si>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</si>
  <si>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</si>
  <si>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</si>
  <si>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</si>
  <si>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</si>
  <si>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</si>
  <si>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</si>
  <si>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</si>
  <si>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</si>
  <si>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</si>
  <si>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</si>
  <si>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</si>
  <si>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</si>
  <si>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</si>
  <si>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</si>
  <si>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</si>
  <si>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</si>
  <si>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</si>
  <si>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</si>
  <si>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</si>
  <si>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</si>
  <si>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</si>
  <si>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</si>
  <si>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</si>
  <si>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</si>
  <si>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</si>
  <si>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</si>
  <si>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</si>
  <si>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</si>
  <si>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</si>
  <si>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</si>
  <si>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</si>
  <si>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</si>
  <si>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</si>
  <si>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</si>
  <si>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</si>
  <si>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</si>
  <si>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</si>
  <si>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</si>
  <si>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</si>
  <si>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</si>
  <si>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</si>
  <si>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</si>
  <si>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</si>
  <si>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</si>
  <si>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</si>
  <si>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</si>
  <si>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</si>
  <si>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</si>
  <si>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</si>
  <si>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</si>
  <si>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</si>
  <si>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</si>
  <si>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</si>
  <si>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</si>
  <si>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</si>
  <si>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</si>
  <si>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</si>
  <si>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</si>
  <si>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</si>
  <si>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</si>
  <si>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</si>
  <si>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</si>
  <si>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</si>
  <si>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</si>
  <si>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</si>
  <si>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</si>
  <si>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</si>
  <si>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</si>
  <si>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</si>
  <si>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</si>
  <si>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</si>
  <si>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</si>
  <si>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</si>
  <si>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</si>
  <si>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</si>
  <si>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</si>
  <si>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</si>
  <si>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</si>
  <si>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</si>
  <si>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</si>
  <si>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</si>
  <si>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</si>
  <si>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</si>
  <si>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</si>
  <si>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</si>
  <si>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隠岐の島町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</si>
  <si>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</si>
  <si>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</si>
  <si>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</si>
  <si>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</si>
  <si>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</si>
  <si>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</si>
  <si>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</si>
  <si>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</si>
  <si>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</si>
  <si>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</si>
  <si>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</si>
  <si>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</si>
  <si>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</si>
  <si>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</si>
  <si>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</si>
  <si>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</si>
  <si>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</si>
  <si>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</si>
  <si>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</si>
  <si>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③平成11年度供用開始で、耐用年数内であり管渠改善は実施していない。</t>
    <phoneticPr fontId="4"/>
  </si>
  <si>
    <t>特定環境保全公共下水道は、既供用区域については、小規模施設のため、類似団体に比較して悪い。平成25年度から新処理区着手のため企業債残高が増加しており、使用料以外の収入に依存している部分が増えている。</t>
    <phoneticPr fontId="4"/>
  </si>
  <si>
    <t>①100%前後で推移しているが、使用料以外の収入に依存している部分が多い。
④平成25年度新処理区着手のため上昇し、類似団体に比較して高い、H30から新処理区の供用により減少している。
⑤小規模施設かつ、処理区域内の人口減少により使用料収入が減少傾向で、汚水処理費(委託料)の割合が大きくなるため、類似団体に比較して低い。H30の新処理区の供用により料金収入の増があり上向いている。
⑥上記⑤同様で汚水処理費(委託料)の割合が大きなるため類似団体に比較して高い。H30の新処理区の供用により有収水量の増があり減少している。
⑦小規模施設かつ、処理区域内の人口減少により使用水量が少ないため、類似団体比較して低い。H30の新処理区の供用により利用率も減少したが、処理水量の増により徐々に数値は増加している。
⑧平成30年度より新処理区の供用が開始され、処理区域内人口が増加したため、水洗化率としては低下した。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</si>
</sst>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CC-459C-A65D-43ADF33BB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552128"/>
        <c:axId val="53255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0.13</c:v>
                </c:pt>
                <c:pt idx="2">
                  <c:v>0.36</c:v>
                </c:pt>
                <c:pt idx="3">
                  <c:v>0.39</c:v>
                </c:pt>
                <c:pt idx="4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CC-459C-A65D-43ADF33BB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552128"/>
        <c:axId val="532552912"/>
      </c:lineChart>
      <c:dateAx>
        <c:axId val="5325521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32552912"/>
        <c:crosses val="autoZero"/>
        <c:auto val="1"/>
        <c:lblOffset val="100"/>
        <c:baseTimeUnit val="years"/>
      </c:dateAx>
      <c:valAx>
        <c:axId val="53255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2552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27.86</c:v>
                </c:pt>
                <c:pt idx="1">
                  <c:v>9.27</c:v>
                </c:pt>
                <c:pt idx="2">
                  <c:v>9.27</c:v>
                </c:pt>
                <c:pt idx="3">
                  <c:v>16.34</c:v>
                </c:pt>
                <c:pt idx="4">
                  <c:v>19.27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23-4986-92EF-29D689152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625496"/>
        <c:axId val="530873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43.36</c:v>
                </c:pt>
                <c:pt idx="1">
                  <c:v>42.56</c:v>
                </c:pt>
                <c:pt idx="2">
                  <c:v>42.47</c:v>
                </c:pt>
                <c:pt idx="3">
                  <c:v>42.4</c:v>
                </c:pt>
                <c:pt idx="4">
                  <c:v>42.28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23-4986-92EF-29D689152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25496"/>
        <c:axId val="530873864"/>
      </c:lineChart>
      <c:dateAx>
        <c:axId val="2316254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30873864"/>
        <c:crosses val="autoZero"/>
        <c:auto val="1"/>
        <c:lblOffset val="100"/>
        <c:baseTimeUnit val="years"/>
      </c:dateAx>
      <c:valAx>
        <c:axId val="530873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1625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92.17</c:v>
                </c:pt>
                <c:pt idx="1">
                  <c:v>44.1</c:v>
                </c:pt>
                <c:pt idx="2">
                  <c:v>45.18</c:v>
                </c:pt>
                <c:pt idx="3">
                  <c:v>43.14</c:v>
                </c:pt>
                <c:pt idx="4">
                  <c:v>46.96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DC-4C53-9FAA-1E2E62229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876608"/>
        <c:axId val="530871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83.06</c:v>
                </c:pt>
                <c:pt idx="1">
                  <c:v>83.32</c:v>
                </c:pt>
                <c:pt idx="2">
                  <c:v>83.75</c:v>
                </c:pt>
                <c:pt idx="3">
                  <c:v>84.19</c:v>
                </c:pt>
                <c:pt idx="4">
                  <c:v>84.34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DC-4C53-9FAA-1E2E62229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876608"/>
        <c:axId val="530871904"/>
      </c:lineChart>
      <c:dateAx>
        <c:axId val="5308766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30871904"/>
        <c:crosses val="autoZero"/>
        <c:auto val="1"/>
        <c:lblOffset val="100"/>
        <c:baseTimeUnit val="years"/>
      </c:dateAx>
      <c:valAx>
        <c:axId val="530871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0876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99.91</c:v>
                </c:pt>
                <c:pt idx="1">
                  <c:v>100.07</c:v>
                </c:pt>
                <c:pt idx="2">
                  <c:v>100.03</c:v>
                </c:pt>
                <c:pt idx="3">
                  <c:v>100.03</c:v>
                </c:pt>
                <c:pt idx="4">
                  <c:v>105.38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9C-4A06-A29A-5CD29670A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558792"/>
        <c:axId val="532553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9C-4A06-A29A-5CD29670A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558792"/>
        <c:axId val="532553304"/>
      </c:lineChart>
      <c:dateAx>
        <c:axId val="5325587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32553304"/>
        <c:crosses val="autoZero"/>
        <c:auto val="1"/>
        <c:lblOffset val="100"/>
        <c:baseTimeUnit val="years"/>
      </c:dateAx>
      <c:valAx>
        <c:axId val="532553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2558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DE-4F9B-84E6-1C7951656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557616"/>
        <c:axId val="532554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DE-4F9B-84E6-1C7951656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557616"/>
        <c:axId val="532554480"/>
      </c:lineChart>
      <c:dateAx>
        <c:axId val="5325576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32554480"/>
        <c:crosses val="autoZero"/>
        <c:auto val="1"/>
        <c:lblOffset val="100"/>
        <c:baseTimeUnit val="years"/>
      </c:dateAx>
      <c:valAx>
        <c:axId val="532554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2557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03-44FD-9F02-51B2BC1AE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555264"/>
        <c:axId val="53255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03-44FD-9F02-51B2BC1AE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555264"/>
        <c:axId val="532559184"/>
      </c:lineChart>
      <c:dateAx>
        <c:axId val="532555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32559184"/>
        <c:crosses val="autoZero"/>
        <c:auto val="1"/>
        <c:lblOffset val="100"/>
        <c:baseTimeUnit val="years"/>
      </c:dateAx>
      <c:valAx>
        <c:axId val="53255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2555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EB-4144-9EDC-2D0E87152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218896"/>
        <c:axId val="533223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EB-4144-9EDC-2D0E87152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218896"/>
        <c:axId val="533223600"/>
      </c:lineChart>
      <c:dateAx>
        <c:axId val="533218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33223600"/>
        <c:crosses val="autoZero"/>
        <c:auto val="1"/>
        <c:lblOffset val="100"/>
        <c:baseTimeUnit val="years"/>
      </c:dateAx>
      <c:valAx>
        <c:axId val="533223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3218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7F-4D53-890F-C36B0A645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224384"/>
        <c:axId val="533224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7F-4D53-890F-C36B0A645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224384"/>
        <c:axId val="533224776"/>
      </c:lineChart>
      <c:dateAx>
        <c:axId val="533224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33224776"/>
        <c:crosses val="autoZero"/>
        <c:auto val="1"/>
        <c:lblOffset val="100"/>
        <c:baseTimeUnit val="years"/>
      </c:dateAx>
      <c:valAx>
        <c:axId val="533224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3224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13713.73</c:v>
                </c:pt>
                <c:pt idx="1">
                  <c:v>18604.18</c:v>
                </c:pt>
                <c:pt idx="2">
                  <c:v>11638.4</c:v>
                </c:pt>
                <c:pt idx="3">
                  <c:v>10680.82</c:v>
                </c:pt>
                <c:pt idx="4">
                  <c:v>9241.76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54-4AA5-8DEB-37A155DB8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218112"/>
        <c:axId val="53322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1243.71</c:v>
                </c:pt>
                <c:pt idx="1">
                  <c:v>1194.1500000000001</c:v>
                </c:pt>
                <c:pt idx="2">
                  <c:v>1206.79</c:v>
                </c:pt>
                <c:pt idx="3">
                  <c:v>1258.43</c:v>
                </c:pt>
                <c:pt idx="4">
                  <c:v>1163.75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54-4AA5-8DEB-37A155DB8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218112"/>
        <c:axId val="533222032"/>
      </c:lineChart>
      <c:dateAx>
        <c:axId val="533218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33222032"/>
        <c:crosses val="autoZero"/>
        <c:auto val="1"/>
        <c:lblOffset val="100"/>
        <c:baseTimeUnit val="years"/>
      </c:dateAx>
      <c:valAx>
        <c:axId val="53322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3218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22.4</c:v>
                </c:pt>
                <c:pt idx="1">
                  <c:v>17.21</c:v>
                </c:pt>
                <c:pt idx="2">
                  <c:v>22.54</c:v>
                </c:pt>
                <c:pt idx="3">
                  <c:v>30.73</c:v>
                </c:pt>
                <c:pt idx="4">
                  <c:v>33.24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4B-4572-B221-369C77EB8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222424"/>
        <c:axId val="53321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74.3</c:v>
                </c:pt>
                <c:pt idx="1">
                  <c:v>72.260000000000005</c:v>
                </c:pt>
                <c:pt idx="2">
                  <c:v>71.84</c:v>
                </c:pt>
                <c:pt idx="3">
                  <c:v>73.36</c:v>
                </c:pt>
                <c:pt idx="4">
                  <c:v>72.599999999999994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4B-4572-B221-369C77EB8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222424"/>
        <c:axId val="533217328"/>
      </c:lineChart>
      <c:dateAx>
        <c:axId val="5332224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33217328"/>
        <c:crosses val="autoZero"/>
        <c:auto val="1"/>
        <c:lblOffset val="100"/>
        <c:baseTimeUnit val="years"/>
      </c:dateAx>
      <c:valAx>
        <c:axId val="533217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3222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923.86</c:v>
                </c:pt>
                <c:pt idx="1">
                  <c:v>1164.23</c:v>
                </c:pt>
                <c:pt idx="2">
                  <c:v>934.49</c:v>
                </c:pt>
                <c:pt idx="3">
                  <c:v>694.01</c:v>
                </c:pt>
                <c:pt idx="4">
                  <c:v>635.51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E4-44B5-AFEF-E99CF47B1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223992"/>
        <c:axId val="533218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221.81</c:v>
                </c:pt>
                <c:pt idx="1">
                  <c:v>230.02</c:v>
                </c:pt>
                <c:pt idx="2">
                  <c:v>228.47</c:v>
                </c:pt>
                <c:pt idx="3">
                  <c:v>224.88</c:v>
                </c:pt>
                <c:pt idx="4">
                  <c:v>228.64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E4-44B5-AFEF-E99CF47B1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223992"/>
        <c:axId val="533218504"/>
      </c:lineChart>
      <c:dateAx>
        <c:axId val="533223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33218504"/>
        <c:crosses val="autoZero"/>
        <c:auto val="1"/>
        <c:lblOffset val="100"/>
        <c:baseTimeUnit val="years"/>
      </c:dateAx>
      <c:valAx>
        <c:axId val="533218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3223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16" zoomScale="80" zoomScaleNormal="8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島根県　隠岐の島町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13725</v>
      </c>
      <c r="AM8" s="46"/>
      <c r="AN8" s="46"/>
      <c r="AO8" s="46"/>
      <c r="AP8" s="46"/>
      <c r="AQ8" s="46"/>
      <c r="AR8" s="46"/>
      <c r="AS8" s="46"/>
      <c r="AT8" s="45">
        <f>データ!T6</f>
        <v>242.82</v>
      </c>
      <c r="AU8" s="45"/>
      <c r="AV8" s="45"/>
      <c r="AW8" s="45"/>
      <c r="AX8" s="45"/>
      <c r="AY8" s="45"/>
      <c r="AZ8" s="45"/>
      <c r="BA8" s="45"/>
      <c r="BB8" s="45">
        <f>データ!U6</f>
        <v>56.52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4.6100000000000003</v>
      </c>
      <c r="Q10" s="45"/>
      <c r="R10" s="45"/>
      <c r="S10" s="45"/>
      <c r="T10" s="45"/>
      <c r="U10" s="45"/>
      <c r="V10" s="45"/>
      <c r="W10" s="45">
        <f>データ!Q6</f>
        <v>108.3</v>
      </c>
      <c r="X10" s="45"/>
      <c r="Y10" s="45"/>
      <c r="Z10" s="45"/>
      <c r="AA10" s="45"/>
      <c r="AB10" s="45"/>
      <c r="AC10" s="45"/>
      <c r="AD10" s="46">
        <f>データ!R6</f>
        <v>3848</v>
      </c>
      <c r="AE10" s="46"/>
      <c r="AF10" s="46"/>
      <c r="AG10" s="46"/>
      <c r="AH10" s="46"/>
      <c r="AI10" s="46"/>
      <c r="AJ10" s="46"/>
      <c r="AK10" s="2"/>
      <c r="AL10" s="46">
        <f>データ!V6</f>
        <v>626</v>
      </c>
      <c r="AM10" s="46"/>
      <c r="AN10" s="46"/>
      <c r="AO10" s="46"/>
      <c r="AP10" s="46"/>
      <c r="AQ10" s="46"/>
      <c r="AR10" s="46"/>
      <c r="AS10" s="46"/>
      <c r="AT10" s="45">
        <f>データ!W6</f>
        <v>0.37</v>
      </c>
      <c r="AU10" s="45"/>
      <c r="AV10" s="45"/>
      <c r="AW10" s="45"/>
      <c r="AX10" s="45"/>
      <c r="AY10" s="45"/>
      <c r="AZ10" s="45"/>
      <c r="BA10" s="45"/>
      <c r="BB10" s="45">
        <f>データ!X6</f>
        <v>1691.89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119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【1,201.79】</v>
      </c>
      <c r="I86" s="12" t="str">
        <f>データ!CA6</f>
        <v>【75.31】</v>
      </c>
      <c r="J86" s="12" t="str">
        <f>データ!CL6</f>
        <v>【216.39】</v>
      </c>
      <c r="K86" s="12" t="str">
        <f>データ!CW6</f>
        <v>【42.57】</v>
      </c>
      <c r="L86" s="12" t="str">
        <f>データ!DH6</f>
        <v>【85.24】</v>
      </c>
      <c r="M86" s="12" t="s">
        <v>43</v>
      </c>
      <c r="N86" s="12" t="s">
        <v>43</v>
      </c>
      <c r="O86" s="12" t="str">
        <f>データ!EO6</f>
        <v>【0.15】</v>
      </c>
    </row>
  </sheetData>
  <sheetProtection algorithmName="SHA-512" hashValue="eOQkIR4kSbmNjARsLVN+XgI8CyjAG2UOWMpG5h8bAa/s04mRk1slV0IKbAuETKhqpuNvI9A92lAWM4AGhNtTJQ==" saltValue="IVmyLEQjK/2uzAuArlYWc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2021</v>
      </c>
      <c r="C6" s="19">
        <f t="shared" ref="C6:X6" si="3">C7</f>
        <v>325287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島根県　隠岐の島町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4.6100000000000003</v>
      </c>
      <c r="Q6" s="20">
        <f t="shared" si="3"/>
        <v>108.3</v>
      </c>
      <c r="R6" s="20">
        <f t="shared" si="3"/>
        <v>3848</v>
      </c>
      <c r="S6" s="20">
        <f t="shared" si="3"/>
        <v>13725</v>
      </c>
      <c r="T6" s="20">
        <f t="shared" si="3"/>
        <v>242.82</v>
      </c>
      <c r="U6" s="20">
        <f t="shared" si="3"/>
        <v>56.52</v>
      </c>
      <c r="V6" s="20">
        <f t="shared" si="3"/>
        <v>626</v>
      </c>
      <c r="W6" s="20">
        <f t="shared" si="3"/>
        <v>0.37</v>
      </c>
      <c r="X6" s="20">
        <f t="shared" si="3"/>
        <v>1691.89</v>
      </c>
      <c r="Y6" s="21">
        <f>IF(Y7="",NA(),Y7)</f>
        <v>99.91</v>
      </c>
      <c r="Z6" s="21">
        <f t="shared" ref="Z6:AH6" si="4">IF(Z7="",NA(),Z7)</f>
        <v>100.07</v>
      </c>
      <c r="AA6" s="21">
        <f t="shared" si="4"/>
        <v>100.03</v>
      </c>
      <c r="AB6" s="21">
        <f t="shared" si="4"/>
        <v>100.03</v>
      </c>
      <c r="AC6" s="21">
        <f t="shared" si="4"/>
        <v>105.38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13713.73</v>
      </c>
      <c r="BG6" s="21">
        <f t="shared" ref="BG6:BO6" si="7">IF(BG7="",NA(),BG7)</f>
        <v>18604.18</v>
      </c>
      <c r="BH6" s="21">
        <f t="shared" si="7"/>
        <v>11638.4</v>
      </c>
      <c r="BI6" s="21">
        <f t="shared" si="7"/>
        <v>10680.82</v>
      </c>
      <c r="BJ6" s="21">
        <f t="shared" si="7"/>
        <v>9241.76</v>
      </c>
      <c r="BK6" s="21">
        <f t="shared" si="7"/>
        <v>1243.71</v>
      </c>
      <c r="BL6" s="21">
        <f t="shared" si="7"/>
        <v>1194.1500000000001</v>
      </c>
      <c r="BM6" s="21">
        <f t="shared" si="7"/>
        <v>1206.79</v>
      </c>
      <c r="BN6" s="21">
        <f t="shared" si="7"/>
        <v>1258.43</v>
      </c>
      <c r="BO6" s="21">
        <f t="shared" si="7"/>
        <v>1163.75</v>
      </c>
      <c r="BP6" s="20" t="str">
        <f>IF(BP7="","",IF(BP7="-","【-】","【"&amp;SUBSTITUTE(TEXT(BP7,"#,##0.00"),"-","△")&amp;"】"))</f>
        <v>【1,201.79】</v>
      </c>
      <c r="BQ6" s="21">
        <f>IF(BQ7="",NA(),BQ7)</f>
        <v>22.4</v>
      </c>
      <c r="BR6" s="21">
        <f t="shared" ref="BR6:BZ6" si="8">IF(BR7="",NA(),BR7)</f>
        <v>17.21</v>
      </c>
      <c r="BS6" s="21">
        <f t="shared" si="8"/>
        <v>22.54</v>
      </c>
      <c r="BT6" s="21">
        <f t="shared" si="8"/>
        <v>30.73</v>
      </c>
      <c r="BU6" s="21">
        <f t="shared" si="8"/>
        <v>33.24</v>
      </c>
      <c r="BV6" s="21">
        <f t="shared" si="8"/>
        <v>74.3</v>
      </c>
      <c r="BW6" s="21">
        <f t="shared" si="8"/>
        <v>72.260000000000005</v>
      </c>
      <c r="BX6" s="21">
        <f t="shared" si="8"/>
        <v>71.84</v>
      </c>
      <c r="BY6" s="21">
        <f t="shared" si="8"/>
        <v>73.36</v>
      </c>
      <c r="BZ6" s="21">
        <f t="shared" si="8"/>
        <v>72.599999999999994</v>
      </c>
      <c r="CA6" s="20" t="str">
        <f>IF(CA7="","",IF(CA7="-","【-】","【"&amp;SUBSTITUTE(TEXT(CA7,"#,##0.00"),"-","△")&amp;"】"))</f>
        <v>【75.31】</v>
      </c>
      <c r="CB6" s="21">
        <f>IF(CB7="",NA(),CB7)</f>
        <v>923.86</v>
      </c>
      <c r="CC6" s="21">
        <f t="shared" ref="CC6:CK6" si="9">IF(CC7="",NA(),CC7)</f>
        <v>1164.23</v>
      </c>
      <c r="CD6" s="21">
        <f t="shared" si="9"/>
        <v>934.49</v>
      </c>
      <c r="CE6" s="21">
        <f t="shared" si="9"/>
        <v>694.01</v>
      </c>
      <c r="CF6" s="21">
        <f t="shared" si="9"/>
        <v>635.51</v>
      </c>
      <c r="CG6" s="21">
        <f t="shared" si="9"/>
        <v>221.81</v>
      </c>
      <c r="CH6" s="21">
        <f t="shared" si="9"/>
        <v>230.02</v>
      </c>
      <c r="CI6" s="21">
        <f t="shared" si="9"/>
        <v>228.47</v>
      </c>
      <c r="CJ6" s="21">
        <f t="shared" si="9"/>
        <v>224.88</v>
      </c>
      <c r="CK6" s="21">
        <f t="shared" si="9"/>
        <v>228.64</v>
      </c>
      <c r="CL6" s="20" t="str">
        <f>IF(CL7="","",IF(CL7="-","【-】","【"&amp;SUBSTITUTE(TEXT(CL7,"#,##0.00"),"-","△")&amp;"】"))</f>
        <v>【216.39】</v>
      </c>
      <c r="CM6" s="21">
        <f>IF(CM7="",NA(),CM7)</f>
        <v>27.86</v>
      </c>
      <c r="CN6" s="21">
        <f t="shared" ref="CN6:CV6" si="10">IF(CN7="",NA(),CN7)</f>
        <v>9.27</v>
      </c>
      <c r="CO6" s="21">
        <f t="shared" si="10"/>
        <v>9.27</v>
      </c>
      <c r="CP6" s="21">
        <f t="shared" si="10"/>
        <v>16.34</v>
      </c>
      <c r="CQ6" s="21">
        <f t="shared" si="10"/>
        <v>19.27</v>
      </c>
      <c r="CR6" s="21">
        <f t="shared" si="10"/>
        <v>43.36</v>
      </c>
      <c r="CS6" s="21">
        <f t="shared" si="10"/>
        <v>42.56</v>
      </c>
      <c r="CT6" s="21">
        <f t="shared" si="10"/>
        <v>42.47</v>
      </c>
      <c r="CU6" s="21">
        <f t="shared" si="10"/>
        <v>42.4</v>
      </c>
      <c r="CV6" s="21">
        <f t="shared" si="10"/>
        <v>42.28</v>
      </c>
      <c r="CW6" s="20" t="str">
        <f>IF(CW7="","",IF(CW7="-","【-】","【"&amp;SUBSTITUTE(TEXT(CW7,"#,##0.00"),"-","△")&amp;"】"))</f>
        <v>【42.57】</v>
      </c>
      <c r="CX6" s="21">
        <f>IF(CX7="",NA(),CX7)</f>
        <v>92.17</v>
      </c>
      <c r="CY6" s="21">
        <f t="shared" ref="CY6:DG6" si="11">IF(CY7="",NA(),CY7)</f>
        <v>44.1</v>
      </c>
      <c r="CZ6" s="21">
        <f t="shared" si="11"/>
        <v>45.18</v>
      </c>
      <c r="DA6" s="21">
        <f t="shared" si="11"/>
        <v>43.14</v>
      </c>
      <c r="DB6" s="21">
        <f t="shared" si="11"/>
        <v>46.96</v>
      </c>
      <c r="DC6" s="21">
        <f t="shared" si="11"/>
        <v>83.06</v>
      </c>
      <c r="DD6" s="21">
        <f t="shared" si="11"/>
        <v>83.32</v>
      </c>
      <c r="DE6" s="21">
        <f t="shared" si="11"/>
        <v>83.75</v>
      </c>
      <c r="DF6" s="21">
        <f t="shared" si="11"/>
        <v>84.19</v>
      </c>
      <c r="DG6" s="21">
        <f t="shared" si="11"/>
        <v>84.34</v>
      </c>
      <c r="DH6" s="20" t="str">
        <f>IF(DH7="","",IF(DH7="-","【-】","【"&amp;SUBSTITUTE(TEXT(DH7,"#,##0.00"),"-","△")&amp;"】"))</f>
        <v>【85.24】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0.09</v>
      </c>
      <c r="EK6" s="21">
        <f t="shared" si="14"/>
        <v>0.13</v>
      </c>
      <c r="EL6" s="21">
        <f t="shared" si="14"/>
        <v>0.36</v>
      </c>
      <c r="EM6" s="21">
        <f t="shared" si="14"/>
        <v>0.39</v>
      </c>
      <c r="EN6" s="21">
        <f t="shared" si="14"/>
        <v>0.1</v>
      </c>
      <c r="EO6" s="20" t="str">
        <f>IF(EO7="","",IF(EO7="-","【-】","【"&amp;SUBSTITUTE(TEXT(EO7,"#,##0.00"),"-","△")&amp;"】"))</f>
        <v>【0.15】</v>
      </c>
    </row>
    <row r="7" spans="1:145" s="22" customFormat="1" x14ac:dyDescent="0.15">
      <c r="A7" s="14"/>
      <c r="B7" s="23">
        <v>2021</v>
      </c>
      <c r="C7" s="23">
        <v>325287</v>
      </c>
      <c r="D7" s="23">
        <v>47</v>
      </c>
      <c r="E7" s="23">
        <v>17</v>
      </c>
      <c r="F7" s="23">
        <v>4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4.6100000000000003</v>
      </c>
      <c r="Q7" s="24">
        <v>108.3</v>
      </c>
      <c r="R7" s="24">
        <v>3848</v>
      </c>
      <c r="S7" s="24">
        <v>13725</v>
      </c>
      <c r="T7" s="24">
        <v>242.82</v>
      </c>
      <c r="U7" s="24">
        <v>56.52</v>
      </c>
      <c r="V7" s="24">
        <v>626</v>
      </c>
      <c r="W7" s="24">
        <v>0.37</v>
      </c>
      <c r="X7" s="24">
        <v>1691.89</v>
      </c>
      <c r="Y7" s="24">
        <v>99.91</v>
      </c>
      <c r="Z7" s="24">
        <v>100.07</v>
      </c>
      <c r="AA7" s="24">
        <v>100.03</v>
      </c>
      <c r="AB7" s="24">
        <v>100.03</v>
      </c>
      <c r="AC7" s="24">
        <v>105.38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13713.73</v>
      </c>
      <c r="BG7" s="24">
        <v>18604.18</v>
      </c>
      <c r="BH7" s="24">
        <v>11638.4</v>
      </c>
      <c r="BI7" s="24">
        <v>10680.82</v>
      </c>
      <c r="BJ7" s="24">
        <v>9241.76</v>
      </c>
      <c r="BK7" s="24">
        <v>1243.71</v>
      </c>
      <c r="BL7" s="24">
        <v>1194.1500000000001</v>
      </c>
      <c r="BM7" s="24">
        <v>1206.79</v>
      </c>
      <c r="BN7" s="24">
        <v>1258.43</v>
      </c>
      <c r="BO7" s="24">
        <v>1163.75</v>
      </c>
      <c r="BP7" s="24">
        <v>1201.79</v>
      </c>
      <c r="BQ7" s="24">
        <v>22.4</v>
      </c>
      <c r="BR7" s="24">
        <v>17.21</v>
      </c>
      <c r="BS7" s="24">
        <v>22.54</v>
      </c>
      <c r="BT7" s="24">
        <v>30.73</v>
      </c>
      <c r="BU7" s="24">
        <v>33.24</v>
      </c>
      <c r="BV7" s="24">
        <v>74.3</v>
      </c>
      <c r="BW7" s="24">
        <v>72.260000000000005</v>
      </c>
      <c r="BX7" s="24">
        <v>71.84</v>
      </c>
      <c r="BY7" s="24">
        <v>73.36</v>
      </c>
      <c r="BZ7" s="24">
        <v>72.599999999999994</v>
      </c>
      <c r="CA7" s="24">
        <v>75.31</v>
      </c>
      <c r="CB7" s="24">
        <v>923.86</v>
      </c>
      <c r="CC7" s="24">
        <v>1164.23</v>
      </c>
      <c r="CD7" s="24">
        <v>934.49</v>
      </c>
      <c r="CE7" s="24">
        <v>694.01</v>
      </c>
      <c r="CF7" s="24">
        <v>635.51</v>
      </c>
      <c r="CG7" s="24">
        <v>221.81</v>
      </c>
      <c r="CH7" s="24">
        <v>230.02</v>
      </c>
      <c r="CI7" s="24">
        <v>228.47</v>
      </c>
      <c r="CJ7" s="24">
        <v>224.88</v>
      </c>
      <c r="CK7" s="24">
        <v>228.64</v>
      </c>
      <c r="CL7" s="24">
        <v>216.39</v>
      </c>
      <c r="CM7" s="24">
        <v>27.86</v>
      </c>
      <c r="CN7" s="24">
        <v>9.27</v>
      </c>
      <c r="CO7" s="24">
        <v>9.27</v>
      </c>
      <c r="CP7" s="24">
        <v>16.34</v>
      </c>
      <c r="CQ7" s="24">
        <v>19.27</v>
      </c>
      <c r="CR7" s="24">
        <v>43.36</v>
      </c>
      <c r="CS7" s="24">
        <v>42.56</v>
      </c>
      <c r="CT7" s="24">
        <v>42.47</v>
      </c>
      <c r="CU7" s="24">
        <v>42.4</v>
      </c>
      <c r="CV7" s="24">
        <v>42.28</v>
      </c>
      <c r="CW7" s="24">
        <v>42.57</v>
      </c>
      <c r="CX7" s="24">
        <v>92.17</v>
      </c>
      <c r="CY7" s="24">
        <v>44.1</v>
      </c>
      <c r="CZ7" s="24">
        <v>45.18</v>
      </c>
      <c r="DA7" s="24">
        <v>43.14</v>
      </c>
      <c r="DB7" s="24">
        <v>46.96</v>
      </c>
      <c r="DC7" s="24">
        <v>83.06</v>
      </c>
      <c r="DD7" s="24">
        <v>83.32</v>
      </c>
      <c r="DE7" s="24">
        <v>83.75</v>
      </c>
      <c r="DF7" s="24">
        <v>84.19</v>
      </c>
      <c r="DG7" s="24">
        <v>84.34</v>
      </c>
      <c r="DH7" s="24">
        <v>85.24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0.09</v>
      </c>
      <c r="EK7" s="24">
        <v>0.13</v>
      </c>
      <c r="EL7" s="24">
        <v>0.36</v>
      </c>
      <c r="EM7" s="24">
        <v>0.39</v>
      </c>
      <c r="EN7" s="24">
        <v>0.1</v>
      </c>
      <c r="EO7" s="24">
        <v>0.15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201901001</cp:lastModifiedBy>
  <dcterms:created xsi:type="dcterms:W3CDTF">2022-12-01T01:52:27Z</dcterms:created>
  <dcterms:modified xsi:type="dcterms:W3CDTF">2023-02-20T23:27:11Z</dcterms:modified>
  <cp:category/>
</cp:coreProperties>
</file>