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31DC03\disk\01受け渡し\02業務係\00_業務係\下水道業務\25.経営比較分析表\R03年度決算\【経営比較分析表】2021_325287_47_1718\"/>
    </mc:Choice>
  </mc:AlternateContent>
  <workbookProtection workbookAlgorithmName="SHA-512" workbookHashValue="2WYEfFeGjtI+6xoehUSLfLzpACbEZedW+eSSYKEHynwVo6FI25LafM48XIgyDJiptTfYBeCv/wzVZv07fw+sew==" workbookSaltValue="jJEM9CqrYvhotWZYoqsT3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<sst xmlns="http://schemas.openxmlformats.org/spreadsheetml/2006/main" count="236" uniqueCount="120">
  <si>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</si>
  <si>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</si>
  <si>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</si>
  <si>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</si>
  <si>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</si>
  <si>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</si>
  <si>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</si>
  <si>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</si>
  <si>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</si>
  <si>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</si>
  <si>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</si>
  <si>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</si>
  <si>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</si>
  <si>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</si>
  <si>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</si>
  <si>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</si>
  <si>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</si>
  <si>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</si>
  <si>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</si>
  <si>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</si>
  <si>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</si>
  <si>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</si>
  <si>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</si>
  <si>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</si>
  <si>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</si>
  <si>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</si>
  <si>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</si>
  <si>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</si>
  <si>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</si>
  <si>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</si>
  <si>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</si>
  <si>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</si>
  <si>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</si>
  <si>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</si>
  <si>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</si>
  <si>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</si>
  <si>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</si>
  <si>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</si>
  <si>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</si>
  <si>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</si>
  <si>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</si>
  <si>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</si>
  <si>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</si>
  <si>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</si>
  <si>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</si>
  <si>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</si>
  <si>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</si>
  <si>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</si>
  <si>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</si>
  <si>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</si>
  <si>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</si>
  <si>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</si>
  <si>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</si>
  <si>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</si>
  <si>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</si>
  <si>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</si>
  <si>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</si>
  <si>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</si>
  <si>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</si>
  <si>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</si>
  <si>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</si>
  <si>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</si>
  <si>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</si>
  <si>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</si>
  <si>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</si>
  <si>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</si>
  <si>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</si>
  <si>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</si>
  <si>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</si>
  <si>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</si>
  <si>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</si>
  <si>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</si>
  <si>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</si>
  <si>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</si>
  <si>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</si>
  <si>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</si>
  <si>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</si>
  <si>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</si>
  <si>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</si>
  <si>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</si>
  <si>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</si>
  <si>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</si>
  <si>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</si>
  <si>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</si>
  <si>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</si>
  <si>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</si>
  <si>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</si>
  <si>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</si>
  <si>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</si>
  <si>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</si>
  <si>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</si>
  <si>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</si>
  <si>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</si>
  <si>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</si>
  <si>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</si>
  <si>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</si>
  <si>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</si>
  <si>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</si>
  <si>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</si>
  <si>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</si>
  <si>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</si>
  <si>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</si>
  <si>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</si>
  <si>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</si>
  <si>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</si>
  <si>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</si>
  <si>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</si>
  <si>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</si>
  <si>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</si>
  <si>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</si>
  <si>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</si>
  <si>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</si>
  <si>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</si>
  <si>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</si>
  <si>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</si>
  <si>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</si>
  <si>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</si>
  <si>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③平成11年度供用開始で、耐用年数内であり管渠改善は実施していない。</t>
    <phoneticPr fontId="4"/>
  </si>
  <si>
    <t>特定環境保全公共下水道は、既供用区域については、小規模施設のため、類似団体に比較して悪い。平成25年度から新処理区着手のため企業債残高が増加しており、使用料以外の収入に依存している部分が増えている。</t>
    <phoneticPr fontId="4"/>
  </si>
  <si>
    <t>①100%前後で推移しているが、使用料以外の収入に依存している部分が多い。
④平成25年度新処理区着手のため上昇し、類似団体に比較して高い、H30から新処理区の供用により減少している。
⑤小規模施設かつ、処理区域内の人口減少により使用料収入が減少傾向で、汚水処理費(委託料)の割合が大きくなるため、類似団体に比較して低い。H30の新処理区の供用により料金収入の増があり上向いている。
⑥上記⑤同様で汚水処理費(委託料)の割合が大きなるため類似団体に比較して高い。H30の新処理区の供用により有収水量の増があり減少している。
⑦小規模施設かつ、処理区域内の人口減少により使用水量が少ないため、類似団体比較して低い。H30の新処理区の供用により利用率も減少したが、処理水量の増により徐々に数値は増加している。
⑧平成30年度より新処理区の供用が開始され、処理区域内人口が増加したため、水洗化率としては低下した。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</si>
</sst>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C-459C-A65D-43ADF33B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52128"/>
        <c:axId val="53255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CC-459C-A65D-43ADF33B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52128"/>
        <c:axId val="532552912"/>
      </c:lineChart>
      <c:dateAx>
        <c:axId val="532552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2552912"/>
        <c:crosses val="autoZero"/>
        <c:auto val="1"/>
        <c:lblOffset val="100"/>
        <c:baseTimeUnit val="years"/>
      </c:dateAx>
      <c:valAx>
        <c:axId val="53255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55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27.86</c:v>
                </c:pt>
                <c:pt idx="1">
                  <c:v>9.27</c:v>
                </c:pt>
                <c:pt idx="2">
                  <c:v>9.27</c:v>
                </c:pt>
                <c:pt idx="3">
                  <c:v>16.34</c:v>
                </c:pt>
                <c:pt idx="4">
                  <c:v>19.27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23-4986-92EF-29D68915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25496"/>
        <c:axId val="53087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23-4986-92EF-29D68915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25496"/>
        <c:axId val="530873864"/>
      </c:lineChart>
      <c:dateAx>
        <c:axId val="231625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0873864"/>
        <c:crosses val="autoZero"/>
        <c:auto val="1"/>
        <c:lblOffset val="100"/>
        <c:baseTimeUnit val="years"/>
      </c:dateAx>
      <c:valAx>
        <c:axId val="53087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62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92.17</c:v>
                </c:pt>
                <c:pt idx="1">
                  <c:v>44.1</c:v>
                </c:pt>
                <c:pt idx="2">
                  <c:v>45.18</c:v>
                </c:pt>
                <c:pt idx="3">
                  <c:v>43.14</c:v>
                </c:pt>
                <c:pt idx="4">
                  <c:v>46.96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DC-4C53-9FAA-1E2E62229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76608"/>
        <c:axId val="5308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DC-4C53-9FAA-1E2E62229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76608"/>
        <c:axId val="530871904"/>
      </c:lineChart>
      <c:dateAx>
        <c:axId val="530876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0871904"/>
        <c:crosses val="autoZero"/>
        <c:auto val="1"/>
        <c:lblOffset val="100"/>
        <c:baseTimeUnit val="years"/>
      </c:dateAx>
      <c:valAx>
        <c:axId val="5308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87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99.91</c:v>
                </c:pt>
                <c:pt idx="1">
                  <c:v>100.07</c:v>
                </c:pt>
                <c:pt idx="2">
                  <c:v>100.03</c:v>
                </c:pt>
                <c:pt idx="3">
                  <c:v>100.03</c:v>
                </c:pt>
                <c:pt idx="4">
                  <c:v>105.38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C-4A06-A29A-5CD29670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58792"/>
        <c:axId val="532553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9C-4A06-A29A-5CD29670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58792"/>
        <c:axId val="532553304"/>
      </c:lineChart>
      <c:dateAx>
        <c:axId val="532558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2553304"/>
        <c:crosses val="autoZero"/>
        <c:auto val="1"/>
        <c:lblOffset val="100"/>
        <c:baseTimeUnit val="years"/>
      </c:dateAx>
      <c:valAx>
        <c:axId val="53255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55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DE-4F9B-84E6-1C795165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57616"/>
        <c:axId val="53255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DE-4F9B-84E6-1C795165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57616"/>
        <c:axId val="532554480"/>
      </c:lineChart>
      <c:dateAx>
        <c:axId val="532557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2554480"/>
        <c:crosses val="autoZero"/>
        <c:auto val="1"/>
        <c:lblOffset val="100"/>
        <c:baseTimeUnit val="years"/>
      </c:dateAx>
      <c:valAx>
        <c:axId val="53255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55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03-44FD-9F02-51B2BC1A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55264"/>
        <c:axId val="53255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4FD-9F02-51B2BC1A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55264"/>
        <c:axId val="532559184"/>
      </c:lineChart>
      <c:dateAx>
        <c:axId val="532555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2559184"/>
        <c:crosses val="autoZero"/>
        <c:auto val="1"/>
        <c:lblOffset val="100"/>
        <c:baseTimeUnit val="years"/>
      </c:dateAx>
      <c:valAx>
        <c:axId val="53255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5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EB-4144-9EDC-2D0E871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18896"/>
        <c:axId val="53322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EB-4144-9EDC-2D0E871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18896"/>
        <c:axId val="533223600"/>
      </c:lineChart>
      <c:dateAx>
        <c:axId val="533218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3223600"/>
        <c:crosses val="autoZero"/>
        <c:auto val="1"/>
        <c:lblOffset val="100"/>
        <c:baseTimeUnit val="years"/>
      </c:dateAx>
      <c:valAx>
        <c:axId val="53322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1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F-4D53-890F-C36B0A64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24384"/>
        <c:axId val="53322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7F-4D53-890F-C36B0A64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24384"/>
        <c:axId val="533224776"/>
      </c:lineChart>
      <c:dateAx>
        <c:axId val="533224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3224776"/>
        <c:crosses val="autoZero"/>
        <c:auto val="1"/>
        <c:lblOffset val="100"/>
        <c:baseTimeUnit val="years"/>
      </c:dateAx>
      <c:valAx>
        <c:axId val="53322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13713.73</c:v>
                </c:pt>
                <c:pt idx="1">
                  <c:v>18604.18</c:v>
                </c:pt>
                <c:pt idx="2">
                  <c:v>11638.4</c:v>
                </c:pt>
                <c:pt idx="3">
                  <c:v>10680.82</c:v>
                </c:pt>
                <c:pt idx="4">
                  <c:v>9241.76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4-4AA5-8DEB-37A155DB8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18112"/>
        <c:axId val="53322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54-4AA5-8DEB-37A155DB8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18112"/>
        <c:axId val="533222032"/>
      </c:lineChart>
      <c:dateAx>
        <c:axId val="533218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3222032"/>
        <c:crosses val="autoZero"/>
        <c:auto val="1"/>
        <c:lblOffset val="100"/>
        <c:baseTimeUnit val="years"/>
      </c:dateAx>
      <c:valAx>
        <c:axId val="53322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1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22.4</c:v>
                </c:pt>
                <c:pt idx="1">
                  <c:v>17.21</c:v>
                </c:pt>
                <c:pt idx="2">
                  <c:v>22.54</c:v>
                </c:pt>
                <c:pt idx="3">
                  <c:v>30.73</c:v>
                </c:pt>
                <c:pt idx="4">
                  <c:v>33.24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4B-4572-B221-369C77EB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22424"/>
        <c:axId val="53321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4B-4572-B221-369C77EB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22424"/>
        <c:axId val="533217328"/>
      </c:lineChart>
      <c:dateAx>
        <c:axId val="533222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3217328"/>
        <c:crosses val="autoZero"/>
        <c:auto val="1"/>
        <c:lblOffset val="100"/>
        <c:baseTimeUnit val="years"/>
      </c:dateAx>
      <c:valAx>
        <c:axId val="53321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2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923.86</c:v>
                </c:pt>
                <c:pt idx="1">
                  <c:v>1164.23</c:v>
                </c:pt>
                <c:pt idx="2">
                  <c:v>934.49</c:v>
                </c:pt>
                <c:pt idx="3">
                  <c:v>694.01</c:v>
                </c:pt>
                <c:pt idx="4">
                  <c:v>635.51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E4-44B5-AFEF-E99CF47B1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23992"/>
        <c:axId val="53321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E4-44B5-AFEF-E99CF47B1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23992"/>
        <c:axId val="533218504"/>
      </c:lineChart>
      <c:dateAx>
        <c:axId val="533223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33218504"/>
        <c:crosses val="autoZero"/>
        <c:auto val="1"/>
        <c:lblOffset val="100"/>
        <c:baseTimeUnit val="years"/>
      </c:dateAx>
      <c:valAx>
        <c:axId val="53321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2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6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島根県　隠岐の島町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13725</v>
      </c>
      <c r="AM8" s="46"/>
      <c r="AN8" s="46"/>
      <c r="AO8" s="46"/>
      <c r="AP8" s="46"/>
      <c r="AQ8" s="46"/>
      <c r="AR8" s="46"/>
      <c r="AS8" s="46"/>
      <c r="AT8" s="45">
        <f>データ!T6</f>
        <v>242.82</v>
      </c>
      <c r="AU8" s="45"/>
      <c r="AV8" s="45"/>
      <c r="AW8" s="45"/>
      <c r="AX8" s="45"/>
      <c r="AY8" s="45"/>
      <c r="AZ8" s="45"/>
      <c r="BA8" s="45"/>
      <c r="BB8" s="45">
        <f>データ!U6</f>
        <v>56.52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4.6100000000000003</v>
      </c>
      <c r="Q10" s="45"/>
      <c r="R10" s="45"/>
      <c r="S10" s="45"/>
      <c r="T10" s="45"/>
      <c r="U10" s="45"/>
      <c r="V10" s="45"/>
      <c r="W10" s="45">
        <f>データ!Q6</f>
        <v>108.3</v>
      </c>
      <c r="X10" s="45"/>
      <c r="Y10" s="45"/>
      <c r="Z10" s="45"/>
      <c r="AA10" s="45"/>
      <c r="AB10" s="45"/>
      <c r="AC10" s="45"/>
      <c r="AD10" s="46">
        <f>データ!R6</f>
        <v>3848</v>
      </c>
      <c r="AE10" s="46"/>
      <c r="AF10" s="46"/>
      <c r="AG10" s="46"/>
      <c r="AH10" s="46"/>
      <c r="AI10" s="46"/>
      <c r="AJ10" s="46"/>
      <c r="AK10" s="2"/>
      <c r="AL10" s="46">
        <f>データ!V6</f>
        <v>626</v>
      </c>
      <c r="AM10" s="46"/>
      <c r="AN10" s="46"/>
      <c r="AO10" s="46"/>
      <c r="AP10" s="46"/>
      <c r="AQ10" s="46"/>
      <c r="AR10" s="46"/>
      <c r="AS10" s="46"/>
      <c r="AT10" s="45">
        <f>データ!W6</f>
        <v>0.37</v>
      </c>
      <c r="AU10" s="45"/>
      <c r="AV10" s="45"/>
      <c r="AW10" s="45"/>
      <c r="AX10" s="45"/>
      <c r="AY10" s="45"/>
      <c r="AZ10" s="45"/>
      <c r="BA10" s="45"/>
      <c r="BB10" s="45">
        <f>データ!X6</f>
        <v>1691.89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eOQkIR4kSbmNjARsLVN+XgI8CyjAG2UOWMpG5h8bAa/s04mRk1slV0IKbAuETKhqpuNvI9A92lAWM4AGhNtTJQ==" saltValue="IVmyLEQjK/2uzAuArlYWc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325287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隠岐の島町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4.6100000000000003</v>
      </c>
      <c r="Q6" s="20">
        <f t="shared" si="3"/>
        <v>108.3</v>
      </c>
      <c r="R6" s="20">
        <f t="shared" si="3"/>
        <v>3848</v>
      </c>
      <c r="S6" s="20">
        <f t="shared" si="3"/>
        <v>13725</v>
      </c>
      <c r="T6" s="20">
        <f t="shared" si="3"/>
        <v>242.82</v>
      </c>
      <c r="U6" s="20">
        <f t="shared" si="3"/>
        <v>56.52</v>
      </c>
      <c r="V6" s="20">
        <f t="shared" si="3"/>
        <v>626</v>
      </c>
      <c r="W6" s="20">
        <f t="shared" si="3"/>
        <v>0.37</v>
      </c>
      <c r="X6" s="20">
        <f t="shared" si="3"/>
        <v>1691.89</v>
      </c>
      <c r="Y6" s="21">
        <f>IF(Y7="",NA(),Y7)</f>
        <v>99.91</v>
      </c>
      <c r="Z6" s="21">
        <f t="shared" ref="Z6:AH6" si="4">IF(Z7="",NA(),Z7)</f>
        <v>100.07</v>
      </c>
      <c r="AA6" s="21">
        <f t="shared" si="4"/>
        <v>100.03</v>
      </c>
      <c r="AB6" s="21">
        <f t="shared" si="4"/>
        <v>100.03</v>
      </c>
      <c r="AC6" s="21">
        <f t="shared" si="4"/>
        <v>105.38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13713.73</v>
      </c>
      <c r="BG6" s="21">
        <f t="shared" ref="BG6:BO6" si="7">IF(BG7="",NA(),BG7)</f>
        <v>18604.18</v>
      </c>
      <c r="BH6" s="21">
        <f t="shared" si="7"/>
        <v>11638.4</v>
      </c>
      <c r="BI6" s="21">
        <f t="shared" si="7"/>
        <v>10680.82</v>
      </c>
      <c r="BJ6" s="21">
        <f t="shared" si="7"/>
        <v>9241.76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22.4</v>
      </c>
      <c r="BR6" s="21">
        <f t="shared" ref="BR6:BZ6" si="8">IF(BR7="",NA(),BR7)</f>
        <v>17.21</v>
      </c>
      <c r="BS6" s="21">
        <f t="shared" si="8"/>
        <v>22.54</v>
      </c>
      <c r="BT6" s="21">
        <f t="shared" si="8"/>
        <v>30.73</v>
      </c>
      <c r="BU6" s="21">
        <f t="shared" si="8"/>
        <v>33.24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923.86</v>
      </c>
      <c r="CC6" s="21">
        <f t="shared" ref="CC6:CK6" si="9">IF(CC7="",NA(),CC7)</f>
        <v>1164.23</v>
      </c>
      <c r="CD6" s="21">
        <f t="shared" si="9"/>
        <v>934.49</v>
      </c>
      <c r="CE6" s="21">
        <f t="shared" si="9"/>
        <v>694.01</v>
      </c>
      <c r="CF6" s="21">
        <f t="shared" si="9"/>
        <v>635.51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27.86</v>
      </c>
      <c r="CN6" s="21">
        <f t="shared" ref="CN6:CV6" si="10">IF(CN7="",NA(),CN7)</f>
        <v>9.27</v>
      </c>
      <c r="CO6" s="21">
        <f t="shared" si="10"/>
        <v>9.27</v>
      </c>
      <c r="CP6" s="21">
        <f t="shared" si="10"/>
        <v>16.34</v>
      </c>
      <c r="CQ6" s="21">
        <f t="shared" si="10"/>
        <v>19.27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92.17</v>
      </c>
      <c r="CY6" s="21">
        <f t="shared" ref="CY6:DG6" si="11">IF(CY7="",NA(),CY7)</f>
        <v>44.1</v>
      </c>
      <c r="CZ6" s="21">
        <f t="shared" si="11"/>
        <v>45.18</v>
      </c>
      <c r="DA6" s="21">
        <f t="shared" si="11"/>
        <v>43.14</v>
      </c>
      <c r="DB6" s="21">
        <f t="shared" si="11"/>
        <v>46.96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325287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4.6100000000000003</v>
      </c>
      <c r="Q7" s="24">
        <v>108.3</v>
      </c>
      <c r="R7" s="24">
        <v>3848</v>
      </c>
      <c r="S7" s="24">
        <v>13725</v>
      </c>
      <c r="T7" s="24">
        <v>242.82</v>
      </c>
      <c r="U7" s="24">
        <v>56.52</v>
      </c>
      <c r="V7" s="24">
        <v>626</v>
      </c>
      <c r="W7" s="24">
        <v>0.37</v>
      </c>
      <c r="X7" s="24">
        <v>1691.89</v>
      </c>
      <c r="Y7" s="24">
        <v>99.91</v>
      </c>
      <c r="Z7" s="24">
        <v>100.07</v>
      </c>
      <c r="AA7" s="24">
        <v>100.03</v>
      </c>
      <c r="AB7" s="24">
        <v>100.03</v>
      </c>
      <c r="AC7" s="24">
        <v>105.38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13713.73</v>
      </c>
      <c r="BG7" s="24">
        <v>18604.18</v>
      </c>
      <c r="BH7" s="24">
        <v>11638.4</v>
      </c>
      <c r="BI7" s="24">
        <v>10680.82</v>
      </c>
      <c r="BJ7" s="24">
        <v>9241.76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22.4</v>
      </c>
      <c r="BR7" s="24">
        <v>17.21</v>
      </c>
      <c r="BS7" s="24">
        <v>22.54</v>
      </c>
      <c r="BT7" s="24">
        <v>30.73</v>
      </c>
      <c r="BU7" s="24">
        <v>33.24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923.86</v>
      </c>
      <c r="CC7" s="24">
        <v>1164.23</v>
      </c>
      <c r="CD7" s="24">
        <v>934.49</v>
      </c>
      <c r="CE7" s="24">
        <v>694.01</v>
      </c>
      <c r="CF7" s="24">
        <v>635.51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27.86</v>
      </c>
      <c r="CN7" s="24">
        <v>9.27</v>
      </c>
      <c r="CO7" s="24">
        <v>9.27</v>
      </c>
      <c r="CP7" s="24">
        <v>16.34</v>
      </c>
      <c r="CQ7" s="24">
        <v>19.27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92.17</v>
      </c>
      <c r="CY7" s="24">
        <v>44.1</v>
      </c>
      <c r="CZ7" s="24">
        <v>45.18</v>
      </c>
      <c r="DA7" s="24">
        <v>43.14</v>
      </c>
      <c r="DB7" s="24">
        <v>46.96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201901001</cp:lastModifiedBy>
  <dcterms:created xsi:type="dcterms:W3CDTF">2022-12-01T01:52:27Z</dcterms:created>
  <dcterms:modified xsi:type="dcterms:W3CDTF">2023-02-20T23:27:11Z</dcterms:modified>
  <cp:category/>
</cp:coreProperties>
</file>