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2\Desktop\財政課\３．公営企業\03　経営比較分析表\Ｒ ４\2.各課作成分\下水道\"/>
    </mc:Choice>
  </mc:AlternateContent>
  <xr:revisionPtr revIDLastSave="0" documentId="13_ncr:1_{FFBFB8EE-28C4-4E4D-81A3-E6AB665AACFF}" xr6:coauthVersionLast="47" xr6:coauthVersionMax="47" xr10:uidLastSave="{00000000-0000-0000-0000-000000000000}"/>
  <workbookProtection workbookAlgorithmName="SHA-512" workbookHashValue="pL3i+xonTJ9OSHffN8tQVuL/o/1Etn3Hwje0rscMW8QWftpwq4AAhmBDiX2Hbv1aZnX4bVI4Nw4t4+9lkVyj5Q==" workbookSaltValue="Pxj31QFdNDa5MbzN/ysMxA==" workbookSpinCount="100000" lockStructure="1"/>
  <bookViews>
    <workbookView xWindow="-120" yWindow="-120" windowWidth="20730" windowHeight="11160" xr2:uid="{00000000-000D-0000-FFFF-FFFF00000000}"/>
  </bookViews>
  <sheets>
    <sheet name="法非適用_下水道事業" sheetId="4" r:id="rId1"/>
    <sheet name="データ" sheetId="5" state="hidden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AL8" i="4" s="1"/>
  <c r="R6" i="5"/>
  <c r="Q6" i="5"/>
  <c r="W10" i="4" s="1"/>
  <c r="P6" i="5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H86" i="4"/>
  <c r="AT10" i="4"/>
  <c r="AL10" i="4"/>
  <c r="AD10" i="4"/>
  <c r="P10" i="4"/>
  <c r="I10" i="4"/>
  <c r="B10" i="4"/>
  <c r="AT8" i="4"/>
  <c r="P8" i="4"/>
  <c r="I8" i="4"/>
</calcChain>
</file>

<file path=xl/sharedStrings.xml><?xml version="1.0" encoding="utf-8"?>
<sst xmlns="http://schemas.openxmlformats.org/spreadsheetml/2006/main" count="236" uniqueCount="119">
  <si>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</si>
  <si>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</si>
  <si>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</si>
  <si>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</si>
  <si>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</si>
  <si>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</si>
  <si>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</si>
  <si>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</si>
  <si>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</si>
  <si>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</si>
  <si>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</si>
  <si>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</si>
  <si>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</si>
  <si>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</si>
  <si>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</si>
  <si>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</si>
  <si>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</si>
  <si>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</si>
  <si>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</si>
  <si>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</si>
  <si>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</si>
  <si>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</si>
  <si>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</si>
  <si>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</si>
  <si>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</si>
  <si>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</si>
  <si>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</si>
  <si>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</si>
  <si>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</si>
  <si>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</si>
  <si>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</si>
  <si>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</si>
  <si>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</si>
  <si>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</si>
  <si>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</si>
  <si>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</si>
  <si>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</si>
  <si>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</si>
  <si>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</si>
  <si>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</si>
  <si>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</si>
  <si>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</si>
  <si>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</si>
  <si>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</si>
  <si>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</si>
  <si>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</si>
  <si>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</si>
  <si>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</si>
  <si>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</si>
  <si>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</si>
  <si>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</si>
  <si>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</si>
  <si>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</si>
  <si>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</si>
  <si>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</si>
  <si>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</si>
  <si>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</si>
  <si>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</si>
  <si>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</si>
  <si>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</si>
  <si>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</si>
  <si>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</si>
  <si>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</si>
  <si>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</si>
  <si>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</si>
  <si>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</si>
  <si>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</si>
  <si>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</si>
  <si>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</si>
  <si>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</si>
  <si>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</si>
  <si>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</si>
  <si>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</si>
  <si>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</si>
  <si>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</si>
  <si>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</si>
  <si>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</si>
  <si>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</si>
  <si>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</si>
  <si>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</si>
  <si>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</si>
  <si>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</si>
  <si>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</si>
  <si>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</si>
  <si>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</si>
  <si>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</si>
  <si>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</si>
  <si>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</si>
  <si>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</si>
  <si>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</si>
  <si>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</si>
  <si>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</si>
  <si>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</si>
  <si>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</si>
  <si>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</si>
  <si>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</si>
  <si>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</si>
  <si>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</si>
  <si>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島根県　隠岐の島町</t>
  </si>
  <si>
    <t>法非適用</t>
  </si>
  <si>
    <t>下水道事業</t>
  </si>
  <si>
    <t>公共下水道</t>
  </si>
  <si>
    <t>Cc3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</si>
  <si>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</si>
  <si>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</si>
  <si>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</si>
  <si>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</si>
  <si>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</si>
  <si>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</si>
  <si>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</si>
  <si>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</si>
  <si>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</si>
  <si>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</si>
  <si>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</si>
  <si>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</si>
  <si>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</si>
  <si>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③平成21年度から供用開始で新しい施設のため耐用年数内であり、管渠改善は実施していない。</t>
    <phoneticPr fontId="4"/>
  </si>
  <si>
    <t>公共下水道事業は、区域の整備中であるため、各比率は類似団体と比較して劣位の傾向である、使用料以外の収入に依存している部分が大きい。
今後は、整備が進み有収水量の増により、改善の見込みである。</t>
    <phoneticPr fontId="4"/>
  </si>
  <si>
    <t>①100%前後で推移しているが、使用料以外の収入に依存している部分が大きい。
④整備途中で借入を行っているため類似団体に比較して高い、近年は横ばい傾向だが、整備後は料金収入の増や償還により減少していくと考える。
⑤接続に合わせて使用料収入も増加しているが、MICS施設稼働により経費部分も増加し概ね70%程度となった。
⑥上記⑤と同様に接続に合わせて有収水量も増加しているが、MICS施設稼働により経費部分も増加し300円を超えた。
⑦ほぼ横ばいだが、処理水量の増により徐々に数値は増加している。
⑧管渠整備が進行中であるため類似団体に比較して低い、水洗化人口について空き家や事務所や商店等の住宅以外も、計算に入れていたことをR1年度に見直したため数値が減少している。</t>
    <rPh sb="134" eb="136">
      <t>シセツ</t>
    </rPh>
    <rPh sb="136" eb="138">
      <t>カドウ</t>
    </rPh>
    <rPh sb="213" eb="214">
      <t>エン</t>
    </rPh>
    <rPh sb="215" eb="216">
      <t>コ</t>
    </rPh>
    <rPh sb="224" eb="225">
      <t>ヨコ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</si>
</sst>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CA-4261-BB61-DB0FF0D30E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2876296"/>
        <c:axId val="582875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0.15</c:v>
                </c:pt>
                <c:pt idx="1">
                  <c:v>0.25</c:v>
                </c:pt>
                <c:pt idx="2">
                  <c:v>0.18</c:v>
                </c:pt>
                <c:pt idx="3">
                  <c:v>0.06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CA-4261-BB61-DB0FF0D30E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2876296"/>
        <c:axId val="582875904"/>
      </c:lineChart>
      <c:dateAx>
        <c:axId val="5828762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82875904"/>
        <c:crosses val="autoZero"/>
        <c:auto val="1"/>
        <c:lblOffset val="100"/>
        <c:baseTimeUnit val="years"/>
      </c:dateAx>
      <c:valAx>
        <c:axId val="582875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82876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23.68</c:v>
                </c:pt>
                <c:pt idx="1">
                  <c:v>24.27</c:v>
                </c:pt>
                <c:pt idx="2">
                  <c:v>25.63</c:v>
                </c:pt>
                <c:pt idx="3">
                  <c:v>27.43</c:v>
                </c:pt>
                <c:pt idx="4">
                  <c:v>28.4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06-43F5-8934-A4DD856B16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2884528"/>
        <c:axId val="582905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42.4</c:v>
                </c:pt>
                <c:pt idx="1">
                  <c:v>45.44</c:v>
                </c:pt>
                <c:pt idx="2">
                  <c:v>47.28</c:v>
                </c:pt>
                <c:pt idx="3">
                  <c:v>44.83</c:v>
                </c:pt>
                <c:pt idx="4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06-43F5-8934-A4DD856B16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2884528"/>
        <c:axId val="582905304"/>
      </c:lineChart>
      <c:dateAx>
        <c:axId val="5828845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82905304"/>
        <c:crosses val="autoZero"/>
        <c:auto val="1"/>
        <c:lblOffset val="100"/>
        <c:baseTimeUnit val="years"/>
      </c:dateAx>
      <c:valAx>
        <c:axId val="582905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82884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52.37</c:v>
                </c:pt>
                <c:pt idx="1">
                  <c:v>55.03</c:v>
                </c:pt>
                <c:pt idx="2">
                  <c:v>41.72</c:v>
                </c:pt>
                <c:pt idx="3">
                  <c:v>40.72</c:v>
                </c:pt>
                <c:pt idx="4">
                  <c:v>40.75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33-43B9-9ECD-9F9D9D67A0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2902952"/>
        <c:axId val="582898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65.77</c:v>
                </c:pt>
                <c:pt idx="1">
                  <c:v>65.97</c:v>
                </c:pt>
                <c:pt idx="2">
                  <c:v>64.7</c:v>
                </c:pt>
                <c:pt idx="3">
                  <c:v>60.57</c:v>
                </c:pt>
                <c:pt idx="4">
                  <c:v>56.11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33-43B9-9ECD-9F9D9D67A0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2902952"/>
        <c:axId val="582898640"/>
      </c:lineChart>
      <c:dateAx>
        <c:axId val="58290295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82898640"/>
        <c:crosses val="autoZero"/>
        <c:auto val="1"/>
        <c:lblOffset val="100"/>
        <c:baseTimeUnit val="years"/>
      </c:dateAx>
      <c:valAx>
        <c:axId val="582898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82902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99.99</c:v>
                </c:pt>
                <c:pt idx="1">
                  <c:v>100.43</c:v>
                </c:pt>
                <c:pt idx="2">
                  <c:v>100.04</c:v>
                </c:pt>
                <c:pt idx="3">
                  <c:v>100.04</c:v>
                </c:pt>
                <c:pt idx="4">
                  <c:v>102.33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A3-4813-B884-4E8532F9EF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2883352"/>
        <c:axId val="582876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A3-4813-B884-4E8532F9EF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2883352"/>
        <c:axId val="582876688"/>
      </c:lineChart>
      <c:dateAx>
        <c:axId val="58288335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82876688"/>
        <c:crosses val="autoZero"/>
        <c:auto val="1"/>
        <c:lblOffset val="100"/>
        <c:baseTimeUnit val="years"/>
      </c:dateAx>
      <c:valAx>
        <c:axId val="582876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82883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90-43D0-BD6F-E40D1CF94A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2873944"/>
        <c:axId val="582877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90-43D0-BD6F-E40D1CF94A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2873944"/>
        <c:axId val="582877080"/>
      </c:lineChart>
      <c:dateAx>
        <c:axId val="5828739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82877080"/>
        <c:crosses val="autoZero"/>
        <c:auto val="1"/>
        <c:lblOffset val="100"/>
        <c:baseTimeUnit val="years"/>
      </c:dateAx>
      <c:valAx>
        <c:axId val="582877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82873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E5-4EF7-8B07-6C66EC8B47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2874336"/>
        <c:axId val="582874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E5-4EF7-8B07-6C66EC8B47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2874336"/>
        <c:axId val="582874728"/>
      </c:lineChart>
      <c:dateAx>
        <c:axId val="5828743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82874728"/>
        <c:crosses val="autoZero"/>
        <c:auto val="1"/>
        <c:lblOffset val="100"/>
        <c:baseTimeUnit val="years"/>
      </c:dateAx>
      <c:valAx>
        <c:axId val="582874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82874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58-4E63-A55D-C9B55F7CF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2877472"/>
        <c:axId val="582884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58-4E63-A55D-C9B55F7CF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2877472"/>
        <c:axId val="582884136"/>
      </c:lineChart>
      <c:dateAx>
        <c:axId val="5828774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82884136"/>
        <c:crosses val="autoZero"/>
        <c:auto val="1"/>
        <c:lblOffset val="100"/>
        <c:baseTimeUnit val="years"/>
      </c:dateAx>
      <c:valAx>
        <c:axId val="582884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82877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97-42F5-8F2E-14F8A0128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2877864"/>
        <c:axId val="582878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97-42F5-8F2E-14F8A0128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2877864"/>
        <c:axId val="582878256"/>
      </c:lineChart>
      <c:dateAx>
        <c:axId val="5828778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82878256"/>
        <c:crosses val="autoZero"/>
        <c:auto val="1"/>
        <c:lblOffset val="100"/>
        <c:baseTimeUnit val="years"/>
      </c:dateAx>
      <c:valAx>
        <c:axId val="582878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82877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2221.39</c:v>
                </c:pt>
                <c:pt idx="1">
                  <c:v>2358.7399999999998</c:v>
                </c:pt>
                <c:pt idx="2">
                  <c:v>2462.79</c:v>
                </c:pt>
                <c:pt idx="3">
                  <c:v>2365.19</c:v>
                </c:pt>
                <c:pt idx="4">
                  <c:v>2252.59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48-496B-AC6B-B775D5A0E1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2885312"/>
        <c:axId val="582893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876.19</c:v>
                </c:pt>
                <c:pt idx="1">
                  <c:v>722.53</c:v>
                </c:pt>
                <c:pt idx="2">
                  <c:v>933.3</c:v>
                </c:pt>
                <c:pt idx="3">
                  <c:v>1575.64</c:v>
                </c:pt>
                <c:pt idx="4">
                  <c:v>914.32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48-496B-AC6B-B775D5A0E1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2885312"/>
        <c:axId val="582893936"/>
      </c:lineChart>
      <c:dateAx>
        <c:axId val="5828853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82893936"/>
        <c:crosses val="autoZero"/>
        <c:auto val="1"/>
        <c:lblOffset val="100"/>
        <c:baseTimeUnit val="years"/>
      </c:dateAx>
      <c:valAx>
        <c:axId val="582893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82885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85.51</c:v>
                </c:pt>
                <c:pt idx="1">
                  <c:v>76.02</c:v>
                </c:pt>
                <c:pt idx="2">
                  <c:v>81.52</c:v>
                </c:pt>
                <c:pt idx="3">
                  <c:v>82.38</c:v>
                </c:pt>
                <c:pt idx="4">
                  <c:v>70.489999999999995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22-4F10-8732-80CEDBB3C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2889624"/>
        <c:axId val="582890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75.7</c:v>
                </c:pt>
                <c:pt idx="1">
                  <c:v>74.61</c:v>
                </c:pt>
                <c:pt idx="2">
                  <c:v>77.510000000000005</c:v>
                </c:pt>
                <c:pt idx="3">
                  <c:v>73.209999999999994</c:v>
                </c:pt>
                <c:pt idx="4">
                  <c:v>75.599999999999994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22-4F10-8732-80CEDBB3C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2889624"/>
        <c:axId val="582890800"/>
      </c:lineChart>
      <c:dateAx>
        <c:axId val="5828896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82890800"/>
        <c:crosses val="autoZero"/>
        <c:auto val="1"/>
        <c:lblOffset val="100"/>
        <c:baseTimeUnit val="years"/>
      </c:dateAx>
      <c:valAx>
        <c:axId val="582890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82889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260.39</c:v>
                </c:pt>
                <c:pt idx="1">
                  <c:v>292.31</c:v>
                </c:pt>
                <c:pt idx="2">
                  <c:v>271.93</c:v>
                </c:pt>
                <c:pt idx="3">
                  <c:v>271.33</c:v>
                </c:pt>
                <c:pt idx="4">
                  <c:v>318.07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DF-4B88-810A-EFDA257C3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2895504"/>
        <c:axId val="582897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230.04</c:v>
                </c:pt>
                <c:pt idx="1">
                  <c:v>233.5</c:v>
                </c:pt>
                <c:pt idx="2">
                  <c:v>221.95</c:v>
                </c:pt>
                <c:pt idx="3">
                  <c:v>229.52</c:v>
                </c:pt>
                <c:pt idx="4">
                  <c:v>211.98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DF-4B88-810A-EFDA257C3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2895504"/>
        <c:axId val="582897856"/>
      </c:lineChart>
      <c:dateAx>
        <c:axId val="5828955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82897856"/>
        <c:crosses val="autoZero"/>
        <c:auto val="1"/>
        <c:lblOffset val="100"/>
        <c:baseTimeUnit val="years"/>
      </c:dateAx>
      <c:valAx>
        <c:axId val="582897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82895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0" Type="http://schemas.openxmlformats.org/officeDocument/2006/relationships/chart" Target="../charts/chart10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【669.11】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【134.98】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zoomScale="75" zoomScaleNormal="75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15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15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8" t="str">
        <f>データ!H6</f>
        <v>島根県　隠岐の島町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7" t="s">
        <v>1</v>
      </c>
      <c r="C7" s="47"/>
      <c r="D7" s="47"/>
      <c r="E7" s="47"/>
      <c r="F7" s="47"/>
      <c r="G7" s="47"/>
      <c r="H7" s="47"/>
      <c r="I7" s="47" t="s">
        <v>2</v>
      </c>
      <c r="J7" s="47"/>
      <c r="K7" s="47"/>
      <c r="L7" s="47"/>
      <c r="M7" s="47"/>
      <c r="N7" s="47"/>
      <c r="O7" s="47"/>
      <c r="P7" s="47" t="s">
        <v>3</v>
      </c>
      <c r="Q7" s="47"/>
      <c r="R7" s="47"/>
      <c r="S7" s="47"/>
      <c r="T7" s="47"/>
      <c r="U7" s="47"/>
      <c r="V7" s="47"/>
      <c r="W7" s="47" t="s">
        <v>4</v>
      </c>
      <c r="X7" s="47"/>
      <c r="Y7" s="47"/>
      <c r="Z7" s="47"/>
      <c r="AA7" s="47"/>
      <c r="AB7" s="47"/>
      <c r="AC7" s="47"/>
      <c r="AD7" s="47" t="s">
        <v>5</v>
      </c>
      <c r="AE7" s="47"/>
      <c r="AF7" s="47"/>
      <c r="AG7" s="47"/>
      <c r="AH7" s="47"/>
      <c r="AI7" s="47"/>
      <c r="AJ7" s="47"/>
      <c r="AK7" s="3"/>
      <c r="AL7" s="47" t="s">
        <v>6</v>
      </c>
      <c r="AM7" s="47"/>
      <c r="AN7" s="47"/>
      <c r="AO7" s="47"/>
      <c r="AP7" s="47"/>
      <c r="AQ7" s="47"/>
      <c r="AR7" s="47"/>
      <c r="AS7" s="47"/>
      <c r="AT7" s="47" t="s">
        <v>7</v>
      </c>
      <c r="AU7" s="47"/>
      <c r="AV7" s="47"/>
      <c r="AW7" s="47"/>
      <c r="AX7" s="47"/>
      <c r="AY7" s="47"/>
      <c r="AZ7" s="47"/>
      <c r="BA7" s="47"/>
      <c r="BB7" s="47" t="s">
        <v>8</v>
      </c>
      <c r="BC7" s="47"/>
      <c r="BD7" s="47"/>
      <c r="BE7" s="47"/>
      <c r="BF7" s="47"/>
      <c r="BG7" s="47"/>
      <c r="BH7" s="47"/>
      <c r="BI7" s="47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15">
      <c r="A8" s="2"/>
      <c r="B8" s="65" t="str">
        <f>データ!I6</f>
        <v>法非適用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公共下水道</v>
      </c>
      <c r="Q8" s="65"/>
      <c r="R8" s="65"/>
      <c r="S8" s="65"/>
      <c r="T8" s="65"/>
      <c r="U8" s="65"/>
      <c r="V8" s="65"/>
      <c r="W8" s="65" t="str">
        <f>データ!L6</f>
        <v>Cc3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46">
        <f>データ!S6</f>
        <v>13725</v>
      </c>
      <c r="AM8" s="46"/>
      <c r="AN8" s="46"/>
      <c r="AO8" s="46"/>
      <c r="AP8" s="46"/>
      <c r="AQ8" s="46"/>
      <c r="AR8" s="46"/>
      <c r="AS8" s="46"/>
      <c r="AT8" s="45">
        <f>データ!T6</f>
        <v>242.82</v>
      </c>
      <c r="AU8" s="45"/>
      <c r="AV8" s="45"/>
      <c r="AW8" s="45"/>
      <c r="AX8" s="45"/>
      <c r="AY8" s="45"/>
      <c r="AZ8" s="45"/>
      <c r="BA8" s="45"/>
      <c r="BB8" s="45">
        <f>データ!U6</f>
        <v>56.52</v>
      </c>
      <c r="BC8" s="45"/>
      <c r="BD8" s="45"/>
      <c r="BE8" s="45"/>
      <c r="BF8" s="45"/>
      <c r="BG8" s="45"/>
      <c r="BH8" s="45"/>
      <c r="BI8" s="45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15">
      <c r="A9" s="2"/>
      <c r="B9" s="47" t="s">
        <v>12</v>
      </c>
      <c r="C9" s="47"/>
      <c r="D9" s="47"/>
      <c r="E9" s="47"/>
      <c r="F9" s="47"/>
      <c r="G9" s="47"/>
      <c r="H9" s="47"/>
      <c r="I9" s="47" t="s">
        <v>13</v>
      </c>
      <c r="J9" s="47"/>
      <c r="K9" s="47"/>
      <c r="L9" s="47"/>
      <c r="M9" s="47"/>
      <c r="N9" s="47"/>
      <c r="O9" s="47"/>
      <c r="P9" s="47" t="s">
        <v>14</v>
      </c>
      <c r="Q9" s="47"/>
      <c r="R9" s="47"/>
      <c r="S9" s="47"/>
      <c r="T9" s="47"/>
      <c r="U9" s="47"/>
      <c r="V9" s="47"/>
      <c r="W9" s="47" t="s">
        <v>15</v>
      </c>
      <c r="X9" s="47"/>
      <c r="Y9" s="47"/>
      <c r="Z9" s="47"/>
      <c r="AA9" s="47"/>
      <c r="AB9" s="47"/>
      <c r="AC9" s="47"/>
      <c r="AD9" s="47" t="s">
        <v>16</v>
      </c>
      <c r="AE9" s="47"/>
      <c r="AF9" s="47"/>
      <c r="AG9" s="47"/>
      <c r="AH9" s="47"/>
      <c r="AI9" s="47"/>
      <c r="AJ9" s="47"/>
      <c r="AK9" s="3"/>
      <c r="AL9" s="47" t="s">
        <v>17</v>
      </c>
      <c r="AM9" s="47"/>
      <c r="AN9" s="47"/>
      <c r="AO9" s="47"/>
      <c r="AP9" s="47"/>
      <c r="AQ9" s="47"/>
      <c r="AR9" s="47"/>
      <c r="AS9" s="47"/>
      <c r="AT9" s="47" t="s">
        <v>18</v>
      </c>
      <c r="AU9" s="47"/>
      <c r="AV9" s="47"/>
      <c r="AW9" s="47"/>
      <c r="AX9" s="47"/>
      <c r="AY9" s="47"/>
      <c r="AZ9" s="47"/>
      <c r="BA9" s="47"/>
      <c r="BB9" s="47" t="s">
        <v>19</v>
      </c>
      <c r="BC9" s="47"/>
      <c r="BD9" s="47"/>
      <c r="BE9" s="47"/>
      <c r="BF9" s="47"/>
      <c r="BG9" s="47"/>
      <c r="BH9" s="47"/>
      <c r="BI9" s="47"/>
      <c r="BJ9" s="3"/>
      <c r="BK9" s="3"/>
      <c r="BL9" s="48" t="s">
        <v>20</v>
      </c>
      <c r="BM9" s="49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39.799999999999997</v>
      </c>
      <c r="Q10" s="45"/>
      <c r="R10" s="45"/>
      <c r="S10" s="45"/>
      <c r="T10" s="45"/>
      <c r="U10" s="45"/>
      <c r="V10" s="45"/>
      <c r="W10" s="45">
        <f>データ!Q6</f>
        <v>106.02</v>
      </c>
      <c r="X10" s="45"/>
      <c r="Y10" s="45"/>
      <c r="Z10" s="45"/>
      <c r="AA10" s="45"/>
      <c r="AB10" s="45"/>
      <c r="AC10" s="45"/>
      <c r="AD10" s="46">
        <f>データ!R6</f>
        <v>3848</v>
      </c>
      <c r="AE10" s="46"/>
      <c r="AF10" s="46"/>
      <c r="AG10" s="46"/>
      <c r="AH10" s="46"/>
      <c r="AI10" s="46"/>
      <c r="AJ10" s="46"/>
      <c r="AK10" s="2"/>
      <c r="AL10" s="46">
        <f>データ!V6</f>
        <v>5401</v>
      </c>
      <c r="AM10" s="46"/>
      <c r="AN10" s="46"/>
      <c r="AO10" s="46"/>
      <c r="AP10" s="46"/>
      <c r="AQ10" s="46"/>
      <c r="AR10" s="46"/>
      <c r="AS10" s="46"/>
      <c r="AT10" s="45">
        <f>データ!W6</f>
        <v>1.67</v>
      </c>
      <c r="AU10" s="45"/>
      <c r="AV10" s="45"/>
      <c r="AW10" s="45"/>
      <c r="AX10" s="45"/>
      <c r="AY10" s="45"/>
      <c r="AZ10" s="45"/>
      <c r="BA10" s="45"/>
      <c r="BB10" s="45">
        <f>データ!X6</f>
        <v>3234.13</v>
      </c>
      <c r="BC10" s="45"/>
      <c r="BD10" s="45"/>
      <c r="BE10" s="45"/>
      <c r="BF10" s="45"/>
      <c r="BG10" s="45"/>
      <c r="BH10" s="45"/>
      <c r="BI10" s="45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118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116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117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【669.11】</v>
      </c>
      <c r="I86" s="12" t="str">
        <f>データ!CA6</f>
        <v>【99.73】</v>
      </c>
      <c r="J86" s="12" t="str">
        <f>データ!CL6</f>
        <v>【134.98】</v>
      </c>
      <c r="K86" s="12" t="str">
        <f>データ!CW6</f>
        <v>【59.99】</v>
      </c>
      <c r="L86" s="12" t="str">
        <f>データ!DH6</f>
        <v>【95.72】</v>
      </c>
      <c r="M86" s="12" t="s">
        <v>44</v>
      </c>
      <c r="N86" s="12" t="s">
        <v>44</v>
      </c>
      <c r="O86" s="12" t="str">
        <f>データ!EO6</f>
        <v>【0.24】</v>
      </c>
    </row>
  </sheetData>
  <sheetProtection algorithmName="SHA-512" hashValue="OHWRHbEmJTdm42o53WFxyJUyP5ayVwQeq4BmNBn5lrjaxgXCc6Rbm1qcZV5bVILq0mz+VkYDVvRWA8gkZPQICQ==" saltValue="BTA7Fvd72DCKmmurLdlDVw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I9:O9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3" t="s">
        <v>54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55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56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57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58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59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60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61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62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63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64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65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66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67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68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15">
      <c r="A6" s="14" t="s">
        <v>97</v>
      </c>
      <c r="B6" s="19">
        <f>B7</f>
        <v>2021</v>
      </c>
      <c r="C6" s="19">
        <f t="shared" ref="C6:X6" si="3">C7</f>
        <v>325287</v>
      </c>
      <c r="D6" s="19">
        <f t="shared" si="3"/>
        <v>47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島根県　隠岐の島町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Cc3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39.799999999999997</v>
      </c>
      <c r="Q6" s="20">
        <f t="shared" si="3"/>
        <v>106.02</v>
      </c>
      <c r="R6" s="20">
        <f t="shared" si="3"/>
        <v>3848</v>
      </c>
      <c r="S6" s="20">
        <f t="shared" si="3"/>
        <v>13725</v>
      </c>
      <c r="T6" s="20">
        <f t="shared" si="3"/>
        <v>242.82</v>
      </c>
      <c r="U6" s="20">
        <f t="shared" si="3"/>
        <v>56.52</v>
      </c>
      <c r="V6" s="20">
        <f t="shared" si="3"/>
        <v>5401</v>
      </c>
      <c r="W6" s="20">
        <f t="shared" si="3"/>
        <v>1.67</v>
      </c>
      <c r="X6" s="20">
        <f t="shared" si="3"/>
        <v>3234.13</v>
      </c>
      <c r="Y6" s="21">
        <f>IF(Y7="",NA(),Y7)</f>
        <v>99.99</v>
      </c>
      <c r="Z6" s="21">
        <f t="shared" ref="Z6:AH6" si="4">IF(Z7="",NA(),Z7)</f>
        <v>100.43</v>
      </c>
      <c r="AA6" s="21">
        <f t="shared" si="4"/>
        <v>100.04</v>
      </c>
      <c r="AB6" s="21">
        <f t="shared" si="4"/>
        <v>100.04</v>
      </c>
      <c r="AC6" s="21">
        <f t="shared" si="4"/>
        <v>102.33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2221.39</v>
      </c>
      <c r="BG6" s="21">
        <f t="shared" ref="BG6:BO6" si="7">IF(BG7="",NA(),BG7)</f>
        <v>2358.7399999999998</v>
      </c>
      <c r="BH6" s="21">
        <f t="shared" si="7"/>
        <v>2462.79</v>
      </c>
      <c r="BI6" s="21">
        <f t="shared" si="7"/>
        <v>2365.19</v>
      </c>
      <c r="BJ6" s="21">
        <f t="shared" si="7"/>
        <v>2252.59</v>
      </c>
      <c r="BK6" s="21">
        <f t="shared" si="7"/>
        <v>876.19</v>
      </c>
      <c r="BL6" s="21">
        <f t="shared" si="7"/>
        <v>722.53</v>
      </c>
      <c r="BM6" s="21">
        <f t="shared" si="7"/>
        <v>933.3</v>
      </c>
      <c r="BN6" s="21">
        <f t="shared" si="7"/>
        <v>1575.64</v>
      </c>
      <c r="BO6" s="21">
        <f t="shared" si="7"/>
        <v>914.32</v>
      </c>
      <c r="BP6" s="20" t="str">
        <f>IF(BP7="","",IF(BP7="-","【-】","【"&amp;SUBSTITUTE(TEXT(BP7,"#,##0.00"),"-","△")&amp;"】"))</f>
        <v>【669.11】</v>
      </c>
      <c r="BQ6" s="21">
        <f>IF(BQ7="",NA(),BQ7)</f>
        <v>85.51</v>
      </c>
      <c r="BR6" s="21">
        <f t="shared" ref="BR6:BZ6" si="8">IF(BR7="",NA(),BR7)</f>
        <v>76.02</v>
      </c>
      <c r="BS6" s="21">
        <f t="shared" si="8"/>
        <v>81.52</v>
      </c>
      <c r="BT6" s="21">
        <f t="shared" si="8"/>
        <v>82.38</v>
      </c>
      <c r="BU6" s="21">
        <f t="shared" si="8"/>
        <v>70.489999999999995</v>
      </c>
      <c r="BV6" s="21">
        <f t="shared" si="8"/>
        <v>75.7</v>
      </c>
      <c r="BW6" s="21">
        <f t="shared" si="8"/>
        <v>74.61</v>
      </c>
      <c r="BX6" s="21">
        <f t="shared" si="8"/>
        <v>77.510000000000005</v>
      </c>
      <c r="BY6" s="21">
        <f t="shared" si="8"/>
        <v>73.209999999999994</v>
      </c>
      <c r="BZ6" s="21">
        <f t="shared" si="8"/>
        <v>75.599999999999994</v>
      </c>
      <c r="CA6" s="20" t="str">
        <f>IF(CA7="","",IF(CA7="-","【-】","【"&amp;SUBSTITUTE(TEXT(CA7,"#,##0.00"),"-","△")&amp;"】"))</f>
        <v>【99.73】</v>
      </c>
      <c r="CB6" s="21">
        <f>IF(CB7="",NA(),CB7)</f>
        <v>260.39</v>
      </c>
      <c r="CC6" s="21">
        <f t="shared" ref="CC6:CK6" si="9">IF(CC7="",NA(),CC7)</f>
        <v>292.31</v>
      </c>
      <c r="CD6" s="21">
        <f t="shared" si="9"/>
        <v>271.93</v>
      </c>
      <c r="CE6" s="21">
        <f t="shared" si="9"/>
        <v>271.33</v>
      </c>
      <c r="CF6" s="21">
        <f t="shared" si="9"/>
        <v>318.07</v>
      </c>
      <c r="CG6" s="21">
        <f t="shared" si="9"/>
        <v>230.04</v>
      </c>
      <c r="CH6" s="21">
        <f t="shared" si="9"/>
        <v>233.5</v>
      </c>
      <c r="CI6" s="21">
        <f t="shared" si="9"/>
        <v>221.95</v>
      </c>
      <c r="CJ6" s="21">
        <f t="shared" si="9"/>
        <v>229.52</v>
      </c>
      <c r="CK6" s="21">
        <f t="shared" si="9"/>
        <v>211.98</v>
      </c>
      <c r="CL6" s="20" t="str">
        <f>IF(CL7="","",IF(CL7="-","【-】","【"&amp;SUBSTITUTE(TEXT(CL7,"#,##0.00"),"-","△")&amp;"】"))</f>
        <v>【134.98】</v>
      </c>
      <c r="CM6" s="21">
        <f>IF(CM7="",NA(),CM7)</f>
        <v>23.68</v>
      </c>
      <c r="CN6" s="21">
        <f t="shared" ref="CN6:CV6" si="10">IF(CN7="",NA(),CN7)</f>
        <v>24.27</v>
      </c>
      <c r="CO6" s="21">
        <f t="shared" si="10"/>
        <v>25.63</v>
      </c>
      <c r="CP6" s="21">
        <f t="shared" si="10"/>
        <v>27.43</v>
      </c>
      <c r="CQ6" s="21">
        <f t="shared" si="10"/>
        <v>28.4</v>
      </c>
      <c r="CR6" s="21">
        <f t="shared" si="10"/>
        <v>42.4</v>
      </c>
      <c r="CS6" s="21">
        <f t="shared" si="10"/>
        <v>45.44</v>
      </c>
      <c r="CT6" s="21">
        <f t="shared" si="10"/>
        <v>47.28</v>
      </c>
      <c r="CU6" s="21">
        <f t="shared" si="10"/>
        <v>44.83</v>
      </c>
      <c r="CV6" s="21">
        <f t="shared" si="10"/>
        <v>48</v>
      </c>
      <c r="CW6" s="20" t="str">
        <f>IF(CW7="","",IF(CW7="-","【-】","【"&amp;SUBSTITUTE(TEXT(CW7,"#,##0.00"),"-","△")&amp;"】"))</f>
        <v>【59.99】</v>
      </c>
      <c r="CX6" s="21">
        <f>IF(CX7="",NA(),CX7)</f>
        <v>52.37</v>
      </c>
      <c r="CY6" s="21">
        <f t="shared" ref="CY6:DG6" si="11">IF(CY7="",NA(),CY7)</f>
        <v>55.03</v>
      </c>
      <c r="CZ6" s="21">
        <f t="shared" si="11"/>
        <v>41.72</v>
      </c>
      <c r="DA6" s="21">
        <f t="shared" si="11"/>
        <v>40.72</v>
      </c>
      <c r="DB6" s="21">
        <f t="shared" si="11"/>
        <v>40.75</v>
      </c>
      <c r="DC6" s="21">
        <f t="shared" si="11"/>
        <v>65.77</v>
      </c>
      <c r="DD6" s="21">
        <f t="shared" si="11"/>
        <v>65.97</v>
      </c>
      <c r="DE6" s="21">
        <f t="shared" si="11"/>
        <v>64.7</v>
      </c>
      <c r="DF6" s="21">
        <f t="shared" si="11"/>
        <v>60.57</v>
      </c>
      <c r="DG6" s="21">
        <f t="shared" si="11"/>
        <v>56.11</v>
      </c>
      <c r="DH6" s="20" t="str">
        <f>IF(DH7="","",IF(DH7="-","【-】","【"&amp;SUBSTITUTE(TEXT(DH7,"#,##0.00"),"-","△")&amp;"】"))</f>
        <v>【95.72】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0.15</v>
      </c>
      <c r="EK6" s="21">
        <f t="shared" si="14"/>
        <v>0.25</v>
      </c>
      <c r="EL6" s="21">
        <f t="shared" si="14"/>
        <v>0.18</v>
      </c>
      <c r="EM6" s="21">
        <f t="shared" si="14"/>
        <v>0.06</v>
      </c>
      <c r="EN6" s="20">
        <f t="shared" si="14"/>
        <v>0</v>
      </c>
      <c r="EO6" s="20" t="str">
        <f>IF(EO7="","",IF(EO7="-","【-】","【"&amp;SUBSTITUTE(TEXT(EO7,"#,##0.00"),"-","△")&amp;"】"))</f>
        <v>【0.24】</v>
      </c>
    </row>
    <row r="7" spans="1:145" s="22" customFormat="1" x14ac:dyDescent="0.15">
      <c r="A7" s="14"/>
      <c r="B7" s="23">
        <v>2021</v>
      </c>
      <c r="C7" s="23">
        <v>325287</v>
      </c>
      <c r="D7" s="23">
        <v>47</v>
      </c>
      <c r="E7" s="23">
        <v>17</v>
      </c>
      <c r="F7" s="23">
        <v>1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39.799999999999997</v>
      </c>
      <c r="Q7" s="24">
        <v>106.02</v>
      </c>
      <c r="R7" s="24">
        <v>3848</v>
      </c>
      <c r="S7" s="24">
        <v>13725</v>
      </c>
      <c r="T7" s="24">
        <v>242.82</v>
      </c>
      <c r="U7" s="24">
        <v>56.52</v>
      </c>
      <c r="V7" s="24">
        <v>5401</v>
      </c>
      <c r="W7" s="24">
        <v>1.67</v>
      </c>
      <c r="X7" s="24">
        <v>3234.13</v>
      </c>
      <c r="Y7" s="24">
        <v>99.99</v>
      </c>
      <c r="Z7" s="24">
        <v>100.43</v>
      </c>
      <c r="AA7" s="24">
        <v>100.04</v>
      </c>
      <c r="AB7" s="24">
        <v>100.04</v>
      </c>
      <c r="AC7" s="24">
        <v>102.33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2221.39</v>
      </c>
      <c r="BG7" s="24">
        <v>2358.7399999999998</v>
      </c>
      <c r="BH7" s="24">
        <v>2462.79</v>
      </c>
      <c r="BI7" s="24">
        <v>2365.19</v>
      </c>
      <c r="BJ7" s="24">
        <v>2252.59</v>
      </c>
      <c r="BK7" s="24">
        <v>876.19</v>
      </c>
      <c r="BL7" s="24">
        <v>722.53</v>
      </c>
      <c r="BM7" s="24">
        <v>933.3</v>
      </c>
      <c r="BN7" s="24">
        <v>1575.64</v>
      </c>
      <c r="BO7" s="24">
        <v>914.32</v>
      </c>
      <c r="BP7" s="24">
        <v>669.11</v>
      </c>
      <c r="BQ7" s="24">
        <v>85.51</v>
      </c>
      <c r="BR7" s="24">
        <v>76.02</v>
      </c>
      <c r="BS7" s="24">
        <v>81.52</v>
      </c>
      <c r="BT7" s="24">
        <v>82.38</v>
      </c>
      <c r="BU7" s="24">
        <v>70.489999999999995</v>
      </c>
      <c r="BV7" s="24">
        <v>75.7</v>
      </c>
      <c r="BW7" s="24">
        <v>74.61</v>
      </c>
      <c r="BX7" s="24">
        <v>77.510000000000005</v>
      </c>
      <c r="BY7" s="24">
        <v>73.209999999999994</v>
      </c>
      <c r="BZ7" s="24">
        <v>75.599999999999994</v>
      </c>
      <c r="CA7" s="24">
        <v>99.73</v>
      </c>
      <c r="CB7" s="24">
        <v>260.39</v>
      </c>
      <c r="CC7" s="24">
        <v>292.31</v>
      </c>
      <c r="CD7" s="24">
        <v>271.93</v>
      </c>
      <c r="CE7" s="24">
        <v>271.33</v>
      </c>
      <c r="CF7" s="24">
        <v>318.07</v>
      </c>
      <c r="CG7" s="24">
        <v>230.04</v>
      </c>
      <c r="CH7" s="24">
        <v>233.5</v>
      </c>
      <c r="CI7" s="24">
        <v>221.95</v>
      </c>
      <c r="CJ7" s="24">
        <v>229.52</v>
      </c>
      <c r="CK7" s="24">
        <v>211.98</v>
      </c>
      <c r="CL7" s="24">
        <v>134.97999999999999</v>
      </c>
      <c r="CM7" s="24">
        <v>23.68</v>
      </c>
      <c r="CN7" s="24">
        <v>24.27</v>
      </c>
      <c r="CO7" s="24">
        <v>25.63</v>
      </c>
      <c r="CP7" s="24">
        <v>27.43</v>
      </c>
      <c r="CQ7" s="24">
        <v>28.4</v>
      </c>
      <c r="CR7" s="24">
        <v>42.4</v>
      </c>
      <c r="CS7" s="24">
        <v>45.44</v>
      </c>
      <c r="CT7" s="24">
        <v>47.28</v>
      </c>
      <c r="CU7" s="24">
        <v>44.83</v>
      </c>
      <c r="CV7" s="24">
        <v>48</v>
      </c>
      <c r="CW7" s="24">
        <v>59.99</v>
      </c>
      <c r="CX7" s="24">
        <v>52.37</v>
      </c>
      <c r="CY7" s="24">
        <v>55.03</v>
      </c>
      <c r="CZ7" s="24">
        <v>41.72</v>
      </c>
      <c r="DA7" s="24">
        <v>40.72</v>
      </c>
      <c r="DB7" s="24">
        <v>40.75</v>
      </c>
      <c r="DC7" s="24">
        <v>65.77</v>
      </c>
      <c r="DD7" s="24">
        <v>65.97</v>
      </c>
      <c r="DE7" s="24">
        <v>64.7</v>
      </c>
      <c r="DF7" s="24">
        <v>60.57</v>
      </c>
      <c r="DG7" s="24">
        <v>56.11</v>
      </c>
      <c r="DH7" s="24">
        <v>95.72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0.15</v>
      </c>
      <c r="EK7" s="24">
        <v>0.25</v>
      </c>
      <c r="EL7" s="24">
        <v>0.18</v>
      </c>
      <c r="EM7" s="24">
        <v>0.06</v>
      </c>
      <c r="EN7" s="24">
        <v>0</v>
      </c>
      <c r="EO7" s="24">
        <v>0.24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48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112</v>
      </c>
    </row>
    <row r="13" spans="1:145" x14ac:dyDescent="0.15">
      <c r="B13" t="s">
        <v>113</v>
      </c>
      <c r="C13" t="s">
        <v>113</v>
      </c>
      <c r="D13" t="s">
        <v>114</v>
      </c>
      <c r="E13" t="s">
        <v>114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2023-02-07T00:16:06Z</cp:lastPrinted>
  <dcterms:created xsi:type="dcterms:W3CDTF">2023-01-12T23:54:07Z</dcterms:created>
  <dcterms:modified xsi:type="dcterms:W3CDTF">2023-02-07T00:16:21Z</dcterms:modified>
  <cp:category/>
</cp:coreProperties>
</file>