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地域振興部\市町村課\03財政グループ\財政グループ共通\03_公営企業一般\経営戦略\R4\230105経営比較分析表\06_団体→県_打ち返し_2月21日〆\19_隠岐の島町_提出済み\駐車場\"/>
    </mc:Choice>
  </mc:AlternateContent>
  <workbookProtection workbookAlgorithmName="SHA-512" workbookHashValue="oEgBP51qacRarMbTCwO7xnpDr3d6VHk14sIKBdpwzcG1/h1MxScsCQDVIdR8PaM+ZKVEsBXXqa4basmff8c7Yg==" workbookSaltValue="MmD3h1F6IwD24brDnKXN9w==" workbookSpinCount="100000" lockStructure="1"/>
  <bookViews>
    <workbookView xWindow="-120" yWindow="-120" windowWidth="29040" windowHeight="15720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HJ53" i="4" s="1"/>
  <c r="BN7" i="5"/>
  <c r="BM7" i="5"/>
  <c r="FX53" i="4" s="1"/>
  <c r="BL7" i="5"/>
  <c r="BK7" i="5"/>
  <c r="EL53" i="4" s="1"/>
  <c r="BJ7" i="5"/>
  <c r="BI7" i="5"/>
  <c r="GQ52" i="4" s="1"/>
  <c r="BH7" i="5"/>
  <c r="BG7" i="5"/>
  <c r="FE52" i="4" s="1"/>
  <c r="BF7" i="5"/>
  <c r="BD7" i="5"/>
  <c r="BC7" i="5"/>
  <c r="BB7" i="5"/>
  <c r="BA7" i="5"/>
  <c r="AZ7" i="5"/>
  <c r="AY7" i="5"/>
  <c r="AX7" i="5"/>
  <c r="AW7" i="5"/>
  <c r="AV7" i="5"/>
  <c r="AU7" i="5"/>
  <c r="AS7" i="5"/>
  <c r="HJ32" i="4" s="1"/>
  <c r="AR7" i="5"/>
  <c r="AQ7" i="5"/>
  <c r="FX32" i="4" s="1"/>
  <c r="AP7" i="5"/>
  <c r="AO7" i="5"/>
  <c r="EL32" i="4" s="1"/>
  <c r="AN7" i="5"/>
  <c r="AM7" i="5"/>
  <c r="GQ31" i="4" s="1"/>
  <c r="AL7" i="5"/>
  <c r="AK7" i="5"/>
  <c r="FE31" i="4" s="1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JQ8" i="4" s="1"/>
  <c r="S7" i="5"/>
  <c r="R7" i="5"/>
  <c r="DU10" i="4" s="1"/>
  <c r="Q7" i="5"/>
  <c r="P7" i="5"/>
  <c r="O7" i="5"/>
  <c r="N7" i="5"/>
  <c r="FJ8" i="4" s="1"/>
  <c r="M7" i="5"/>
  <c r="L7" i="5"/>
  <c r="CF8" i="4" s="1"/>
  <c r="K7" i="5"/>
  <c r="J7" i="5"/>
  <c r="B8" i="4" s="1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E88" i="4"/>
  <c r="D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GQ53" i="4"/>
  <c r="FE53" i="4"/>
  <c r="CS53" i="4"/>
  <c r="BZ53" i="4"/>
  <c r="BG53" i="4"/>
  <c r="AN53" i="4"/>
  <c r="U53" i="4"/>
  <c r="MA52" i="4"/>
  <c r="LH52" i="4"/>
  <c r="KO52" i="4"/>
  <c r="JV52" i="4"/>
  <c r="JC52" i="4"/>
  <c r="HJ52" i="4"/>
  <c r="FX52" i="4"/>
  <c r="EL52" i="4"/>
  <c r="CS52" i="4"/>
  <c r="BZ52" i="4"/>
  <c r="BG52" i="4"/>
  <c r="AN52" i="4"/>
  <c r="U52" i="4"/>
  <c r="MA32" i="4"/>
  <c r="LH32" i="4"/>
  <c r="KO32" i="4"/>
  <c r="JV32" i="4"/>
  <c r="JC32" i="4"/>
  <c r="GQ32" i="4"/>
  <c r="FE32" i="4"/>
  <c r="CS32" i="4"/>
  <c r="BZ32" i="4"/>
  <c r="BG32" i="4"/>
  <c r="AN32" i="4"/>
  <c r="U32" i="4"/>
  <c r="MA31" i="4"/>
  <c r="LH31" i="4"/>
  <c r="KO31" i="4"/>
  <c r="JV31" i="4"/>
  <c r="JC31" i="4"/>
  <c r="HJ31" i="4"/>
  <c r="FX31" i="4"/>
  <c r="EL31" i="4"/>
  <c r="CS31" i="4"/>
  <c r="BZ31" i="4"/>
  <c r="BG31" i="4"/>
  <c r="AN31" i="4"/>
  <c r="U31" i="4"/>
  <c r="LJ10" i="4"/>
  <c r="JQ10" i="4"/>
  <c r="HX10" i="4"/>
  <c r="CF10" i="4"/>
  <c r="B10" i="4"/>
  <c r="LJ8" i="4"/>
  <c r="HX8" i="4"/>
  <c r="DU8" i="4"/>
  <c r="AQ8" i="4"/>
  <c r="B6" i="4"/>
  <c r="BZ76" i="4" l="1"/>
  <c r="MA51" i="4"/>
  <c r="MI76" i="4"/>
  <c r="HJ51" i="4"/>
  <c r="MA30" i="4"/>
  <c r="CS30" i="4"/>
  <c r="IT76" i="4"/>
  <c r="CS51" i="4"/>
  <c r="HJ30" i="4"/>
  <c r="C11" i="5"/>
  <c r="D11" i="5"/>
  <c r="E11" i="5"/>
  <c r="B11" i="5"/>
  <c r="BZ30" i="4" l="1"/>
  <c r="BK76" i="4"/>
  <c r="LH51" i="4"/>
  <c r="LT76" i="4"/>
  <c r="GQ51" i="4"/>
  <c r="LH30" i="4"/>
  <c r="IE76" i="4"/>
  <c r="BZ51" i="4"/>
  <c r="GQ30" i="4"/>
  <c r="BG30" i="4"/>
  <c r="FX51" i="4"/>
  <c r="KO30" i="4"/>
  <c r="FX30" i="4"/>
  <c r="AV76" i="4"/>
  <c r="KO51" i="4"/>
  <c r="LE76" i="4"/>
  <c r="BG51" i="4"/>
  <c r="HP76" i="4"/>
  <c r="HA76" i="4"/>
  <c r="AN51" i="4"/>
  <c r="FE30" i="4"/>
  <c r="AN30" i="4"/>
  <c r="AG76" i="4"/>
  <c r="JV51" i="4"/>
  <c r="KP76" i="4"/>
  <c r="JV30" i="4"/>
  <c r="FE51" i="4"/>
  <c r="KA76" i="4"/>
  <c r="EL51" i="4"/>
  <c r="JC30" i="4"/>
  <c r="GL76" i="4"/>
  <c r="U51" i="4"/>
  <c r="EL30" i="4"/>
  <c r="U30" i="4"/>
  <c r="R76" i="4"/>
  <c r="JC51" i="4"/>
</calcChain>
</file>

<file path=xl/sharedStrings.xml><?xml version="1.0" encoding="utf-8"?>
<sst xmlns="http://schemas.openxmlformats.org/spreadsheetml/2006/main" count="278" uniqueCount="127">
  <si>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</si>
  <si>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</si>
  <si>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</si>
  <si>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</si>
  <si>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</si>
  <si>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</si>
  <si>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</si>
  <si>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</si>
  <si>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</si>
  <si>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</si>
  <si>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</si>
  <si>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</si>
  <si>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</si>
  <si>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</si>
  <si>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</si>
  <si>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</si>
  <si>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</si>
  <si>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</si>
  <si>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</si>
  <si>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</si>
  <si>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</si>
  <si>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</si>
  <si>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</si>
  <si>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</si>
  <si>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</si>
  <si>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</si>
  <si>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</si>
  <si>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</si>
  <si>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</si>
  <si>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</si>
  <si>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</si>
  <si>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</si>
  <si>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</si>
  <si>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</si>
  <si>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</si>
  <si>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</si>
  <si>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</si>
  <si>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</si>
  <si>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</si>
  <si>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</si>
  <si>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</si>
  <si>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</si>
  <si>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</si>
  <si>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</si>
  <si>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</si>
  <si>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</si>
  <si>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</si>
  <si>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</si>
  <si>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</si>
  <si>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</si>
  <si>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</si>
  <si>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</si>
  <si>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</si>
  <si>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</si>
  <si>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</si>
  <si>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</si>
  <si>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</si>
  <si>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</si>
  <si>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</si>
  <si>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</si>
  <si>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</si>
  <si>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</si>
  <si>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</si>
  <si>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</si>
  <si>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</si>
  <si>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</si>
  <si>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</si>
  <si>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</si>
  <si>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</si>
  <si>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</si>
  <si>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</si>
  <si>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</si>
  <si>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</si>
  <si>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</si>
  <si>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</si>
  <si>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</si>
  <si>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</si>
  <si>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</si>
  <si>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</si>
  <si>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</si>
  <si>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</si>
  <si>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</si>
  <si>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</si>
  <si>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</si>
  <si>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</si>
  <si>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</si>
  <si>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</si>
  <si>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</si>
  <si>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</si>
  <si>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</si>
  <si>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</si>
  <si>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</si>
  <si>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</si>
  <si>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</si>
  <si>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</si>
  <si>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</si>
  <si>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</si>
  <si>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</si>
  <si>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</si>
  <si>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</si>
  <si>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</si>
  <si>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</si>
  <si>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</si>
  <si>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</si>
  <si>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</si>
  <si>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島根県　隠岐の島町</t>
  </si>
  <si>
    <t>西郷港埠頭第二駐車場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</si>
  <si>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</si>
  <si>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</si>
  <si>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</si>
  <si>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</si>
  <si>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</si>
  <si>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</si>
  <si>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</si>
  <si>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</si>
  <si>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</si>
  <si>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</si>
  <si>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</si>
  <si>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</si>
  <si>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</si>
  <si>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</si>
  <si>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</si>
  <si>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</si>
  <si>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上記1．のとおり、県有地を借り上げて駐車場を運営していることから資産等はない。</t>
    <phoneticPr fontId="5"/>
  </si>
  <si>
    <t>　西郷埠頭第二駐車場は、西郷港内の駐車場（県有地）を借り上げて運営している。このため、運営に係る経費は、駐車場管理に関する指定管理料、県有地の借り上げ料、管理棟の電気料負担金、駐車場内の小修繕に係る費用のみである。利用料金収入でこれらの経費を賄えることに加え、施設の更新費用等の財源を確保する必要のないことから、他団体と比較して①収益的収支比率は低いものの、独立採算で運営できている。</t>
    <rPh sb="6" eb="7">
      <t>ニ</t>
    </rPh>
    <rPh sb="7" eb="9">
      <t>チュウシャ</t>
    </rPh>
    <rPh sb="97" eb="98">
      <t>カカ</t>
    </rPh>
    <rPh sb="99" eb="101">
      <t>ヒヨウ</t>
    </rPh>
    <phoneticPr fontId="5"/>
  </si>
  <si>
    <t>　西郷港内の駐車場であるため、隠岐汽船の利用者及びその送迎の為の利用がほとんどであり、繁忙期には満車となることがある。そのため、他団体に比べ著しく高い稼働率で推移していたが、令和2年度以降は、コロナウイルス流行に伴う利用の減少、改修工事による収容台数の増加により、稼働率が低下している。
　ただ、駐車場の利用については、コロナウイルス発生前の数値へと戻りつつあり、回復傾向にある。</t>
    <rPh sb="70" eb="71">
      <t>イチジル</t>
    </rPh>
    <rPh sb="91" eb="92">
      <t>ド</t>
    </rPh>
    <rPh sb="108" eb="110">
      <t>リヨウ</t>
    </rPh>
    <rPh sb="111" eb="113">
      <t>ゲンショウ</t>
    </rPh>
    <rPh sb="114" eb="118">
      <t>カイシュウコウジ</t>
    </rPh>
    <rPh sb="121" eb="125">
      <t>シュウヨウダイスウ</t>
    </rPh>
    <rPh sb="126" eb="128">
      <t>ゾウカ</t>
    </rPh>
    <rPh sb="148" eb="151">
      <t>チュウシャジョウ</t>
    </rPh>
    <rPh sb="152" eb="154">
      <t>リヨウ</t>
    </rPh>
    <rPh sb="167" eb="170">
      <t>ハッセイマエ</t>
    </rPh>
    <rPh sb="171" eb="173">
      <t>スウチ</t>
    </rPh>
    <rPh sb="175" eb="176">
      <t>モド</t>
    </rPh>
    <rPh sb="182" eb="186">
      <t>カイフクケイコウ</t>
    </rPh>
    <phoneticPr fontId="5"/>
  </si>
  <si>
    <t>　西郷埠頭第二駐車場は、現在、コロナウイルス発生前程度の利用者数に戻りつつある。令和2年度には改修が行われ収容台数を増やしている。他団体に比べ稼働率が高く、収益を上げており、需要があるため駐車場事業の継続は認められる。今後経営について、隠岐の島町駐車場整備事業経営戦略に記載の通り、指定管理者制度を継続し安定した駐車場経営を目指す。</t>
    <rPh sb="6" eb="7">
      <t>ニ</t>
    </rPh>
    <rPh sb="12" eb="14">
      <t>ゲンザイ</t>
    </rPh>
    <rPh sb="22" eb="25">
      <t>ハッセイマエ</t>
    </rPh>
    <rPh sb="25" eb="27">
      <t>テイド</t>
    </rPh>
    <rPh sb="28" eb="31">
      <t>リヨウシャ</t>
    </rPh>
    <rPh sb="31" eb="32">
      <t>スウ</t>
    </rPh>
    <rPh sb="33" eb="34">
      <t>モド</t>
    </rPh>
    <rPh sb="47" eb="49">
      <t>カイシュウ</t>
    </rPh>
    <rPh sb="65" eb="66">
      <t>ホカ</t>
    </rPh>
    <rPh sb="66" eb="68">
      <t>ダンタイ</t>
    </rPh>
    <rPh sb="69" eb="70">
      <t>クラ</t>
    </rPh>
    <rPh sb="71" eb="74">
      <t>カドウリツ</t>
    </rPh>
    <rPh sb="75" eb="76">
      <t>タカ</t>
    </rPh>
    <rPh sb="78" eb="80">
      <t>シュウエキ</t>
    </rPh>
    <rPh sb="81" eb="82">
      <t>ア</t>
    </rPh>
    <rPh sb="87" eb="89">
      <t>ジュヨウ</t>
    </rPh>
    <rPh sb="94" eb="97">
      <t>チュウシャジョウ</t>
    </rPh>
    <rPh sb="97" eb="99">
      <t>ジギョウ</t>
    </rPh>
    <rPh sb="100" eb="102">
      <t>ケイゾク</t>
    </rPh>
    <rPh sb="103" eb="104">
      <t>ミト</t>
    </rPh>
    <rPh sb="109" eb="111">
      <t>コンゴ</t>
    </rPh>
    <rPh sb="111" eb="113">
      <t>ケイエイ</t>
    </rPh>
    <rPh sb="118" eb="120">
      <t>オキ</t>
    </rPh>
    <rPh sb="121" eb="123">
      <t>シマチョウ</t>
    </rPh>
    <rPh sb="123" eb="126">
      <t>チュウシャジョウ</t>
    </rPh>
    <rPh sb="126" eb="130">
      <t>セイビジギョウ</t>
    </rPh>
    <rPh sb="130" eb="132">
      <t>ケイエイ</t>
    </rPh>
    <rPh sb="132" eb="134">
      <t>センリャク</t>
    </rPh>
    <rPh sb="135" eb="137">
      <t>キサイ</t>
    </rPh>
    <rPh sb="138" eb="139">
      <t>トオ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</si>
</sst>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107</c:v>
                </c:pt>
                <c:pt idx="3">
                  <c:v>98.2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E5-42A2-A42D-337219322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241.9</c:v>
                </c:pt>
                <c:pt idx="1">
                  <c:v>465.2</c:v>
                </c:pt>
                <c:pt idx="2">
                  <c:v>1736.5</c:v>
                </c:pt>
                <c:pt idx="3">
                  <c:v>3200.8</c:v>
                </c:pt>
                <c:pt idx="4">
                  <c:v>274.39999999999998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E5-42A2-A42D-337219322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B0-4387-858D-5983433D8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59.6</c:v>
                </c:pt>
                <c:pt idx="1">
                  <c:v>51.7</c:v>
                </c:pt>
                <c:pt idx="2">
                  <c:v>51.5</c:v>
                </c:pt>
                <c:pt idx="3">
                  <c:v>764.6</c:v>
                </c:pt>
                <c:pt idx="4">
                  <c:v>72.599999999999994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B0-4387-858D-5983433D8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F16-4FCF-8752-8CFC41058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16-4FCF-8752-8CFC41058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844-4CC5-820D-C9E096124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44-4CC5-820D-C9E096124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C3-4E0D-8311-DE64BB365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2.2999999999999998</c:v>
                </c:pt>
                <c:pt idx="1">
                  <c:v>9.6999999999999993</c:v>
                </c:pt>
                <c:pt idx="2">
                  <c:v>1.3</c:v>
                </c:pt>
                <c:pt idx="3">
                  <c:v>4.8</c:v>
                </c:pt>
                <c:pt idx="4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C3-4E0D-8311-DE64BB365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37-4C8F-80F7-312406262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33</c:v>
                </c:pt>
                <c:pt idx="1">
                  <c:v>14</c:v>
                </c:pt>
                <c:pt idx="2">
                  <c:v>4</c:v>
                </c:pt>
                <c:pt idx="3">
                  <c:v>98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37-4C8F-80F7-312406262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440.9</c:v>
                </c:pt>
                <c:pt idx="1">
                  <c:v>454.5</c:v>
                </c:pt>
                <c:pt idx="2">
                  <c:v>522.70000000000005</c:v>
                </c:pt>
                <c:pt idx="3">
                  <c:v>125</c:v>
                </c:pt>
                <c:pt idx="4">
                  <c:v>323.10000000000002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54-4125-B776-AC9B139E2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151.19999999999999</c:v>
                </c:pt>
                <c:pt idx="1">
                  <c:v>159.69999999999999</c:v>
                </c:pt>
                <c:pt idx="2">
                  <c:v>159.6</c:v>
                </c:pt>
                <c:pt idx="3">
                  <c:v>128.5</c:v>
                </c:pt>
                <c:pt idx="4">
                  <c:v>138.1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54-4125-B776-AC9B139E2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</c:v>
                </c:pt>
                <c:pt idx="1">
                  <c:v>6</c:v>
                </c:pt>
                <c:pt idx="2">
                  <c:v>14</c:v>
                </c:pt>
                <c:pt idx="3">
                  <c:v>18</c:v>
                </c:pt>
                <c:pt idx="4">
                  <c:v>44.9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85-4BAA-9F89-02019CD99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19.8</c:v>
                </c:pt>
                <c:pt idx="1">
                  <c:v>33.700000000000003</c:v>
                </c:pt>
                <c:pt idx="2">
                  <c:v>28.9</c:v>
                </c:pt>
                <c:pt idx="3">
                  <c:v>-56.4</c:v>
                </c:pt>
                <c:pt idx="4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85-4BAA-9F89-02019CD99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266</c:v>
                </c:pt>
                <c:pt idx="3">
                  <c:v>-43</c:v>
                </c:pt>
                <c:pt idx="4">
                  <c:v>2168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FAD-9222-B0A82F53E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8624</c:v>
                </c:pt>
                <c:pt idx="1">
                  <c:v>6546</c:v>
                </c:pt>
                <c:pt idx="2">
                  <c:v>8262</c:v>
                </c:pt>
                <c:pt idx="3">
                  <c:v>1059</c:v>
                </c:pt>
                <c:pt idx="4">
                  <c:v>2866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72-4FAD-9222-B0A82F53E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W54" zoomScaleNormal="100" zoomScaleSheetLayoutView="70" workbookViewId="0">
      <selection activeCell="ND83" sqref="ND83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データ!H6&amp;"　"&amp;データ!I6</f>
        <v>島根県隠岐の島町　西郷港埠頭第二駐車場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82" t="str">
        <f>データ!J7</f>
        <v>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駐車場整備事業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-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Ａ３Ｂ２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データ!N7</f>
        <v>非設置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85" t="str">
        <f>データ!S7</f>
        <v>公共施設</v>
      </c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 t="str">
        <f>データ!T7</f>
        <v>無</v>
      </c>
      <c r="JR8" s="85"/>
      <c r="JS8" s="85"/>
      <c r="JT8" s="85"/>
      <c r="JU8" s="85"/>
      <c r="JV8" s="85"/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6">
        <f>データ!U7</f>
        <v>1408</v>
      </c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6"/>
      <c r="ML8" s="86"/>
      <c r="MM8" s="86"/>
      <c r="MN8" s="86"/>
      <c r="MO8" s="86"/>
      <c r="MP8" s="86"/>
      <c r="MQ8" s="86"/>
      <c r="MR8" s="86"/>
      <c r="MS8" s="86"/>
      <c r="MT8" s="86"/>
      <c r="MU8" s="86"/>
      <c r="MV8" s="86"/>
      <c r="MW8" s="86"/>
      <c r="MX8" s="86"/>
      <c r="MY8" s="86"/>
      <c r="MZ8" s="86"/>
      <c r="NA8" s="86"/>
      <c r="NB8" s="86"/>
      <c r="NC8" s="3"/>
      <c r="ND8" s="87" t="s">
        <v>10</v>
      </c>
      <c r="NE8" s="88"/>
      <c r="NF8" s="76" t="s">
        <v>11</v>
      </c>
      <c r="NG8" s="76"/>
      <c r="NH8" s="76"/>
      <c r="NI8" s="76"/>
      <c r="NJ8" s="76"/>
      <c r="NK8" s="76"/>
      <c r="NL8" s="76"/>
      <c r="NM8" s="76"/>
      <c r="NN8" s="76"/>
      <c r="NO8" s="76"/>
      <c r="NP8" s="76"/>
      <c r="NQ8" s="77"/>
    </row>
    <row r="9" spans="1:382" ht="18.75" customHeight="1" x14ac:dyDescent="0.1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78" t="s">
        <v>19</v>
      </c>
      <c r="NE9" s="79"/>
      <c r="NF9" s="80" t="s">
        <v>20</v>
      </c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1"/>
    </row>
    <row r="10" spans="1:382" ht="18.75" customHeight="1" x14ac:dyDescent="0.15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113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82" t="str">
        <f>データ!Q7</f>
        <v>広場式</v>
      </c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4"/>
      <c r="DU10" s="86">
        <f>データ!R7</f>
        <v>12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6">
        <f>データ!V7</f>
        <v>52</v>
      </c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>
        <f>データ!W7</f>
        <v>100</v>
      </c>
      <c r="JR10" s="86"/>
      <c r="JS10" s="86"/>
      <c r="JT10" s="86"/>
      <c r="JU10" s="86"/>
      <c r="JV10" s="86"/>
      <c r="JW10" s="86"/>
      <c r="JX10" s="86"/>
      <c r="JY10" s="86"/>
      <c r="JZ10" s="86"/>
      <c r="KA10" s="86"/>
      <c r="KB10" s="86"/>
      <c r="KC10" s="86"/>
      <c r="KD10" s="86"/>
      <c r="KE10" s="86"/>
      <c r="KF10" s="86"/>
      <c r="KG10" s="86"/>
      <c r="KH10" s="86"/>
      <c r="KI10" s="86"/>
      <c r="KJ10" s="86"/>
      <c r="KK10" s="86"/>
      <c r="KL10" s="86"/>
      <c r="KM10" s="86"/>
      <c r="KN10" s="86"/>
      <c r="KO10" s="86"/>
      <c r="KP10" s="86"/>
      <c r="KQ10" s="86"/>
      <c r="KR10" s="86"/>
      <c r="KS10" s="86"/>
      <c r="KT10" s="86"/>
      <c r="KU10" s="86"/>
      <c r="KV10" s="86"/>
      <c r="KW10" s="86"/>
      <c r="KX10" s="86"/>
      <c r="KY10" s="86"/>
      <c r="KZ10" s="86"/>
      <c r="LA10" s="86"/>
      <c r="LB10" s="86"/>
      <c r="LC10" s="86"/>
      <c r="LD10" s="86"/>
      <c r="LE10" s="86"/>
      <c r="LF10" s="86"/>
      <c r="LG10" s="86"/>
      <c r="LH10" s="86"/>
      <c r="LI10" s="86"/>
      <c r="LJ10" s="85" t="str">
        <f>データ!X7</f>
        <v>代行制</v>
      </c>
      <c r="LK10" s="85"/>
      <c r="LL10" s="85"/>
      <c r="LM10" s="85"/>
      <c r="LN10" s="85"/>
      <c r="LO10" s="85"/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1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1"/>
      <c r="NC15" s="2"/>
      <c r="ND15" s="100" t="s">
        <v>124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3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4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4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3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3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3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3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3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3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3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3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3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3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2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3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2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5"/>
      <c r="S30" s="15"/>
      <c r="T30" s="15"/>
      <c r="U30" s="103" t="str">
        <f>データ!$B$11</f>
        <v>H29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H30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R01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R02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R03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2"/>
      <c r="EB30" s="2"/>
      <c r="EC30" s="2"/>
      <c r="ED30" s="2"/>
      <c r="EE30" s="2"/>
      <c r="EF30" s="2"/>
      <c r="EG30" s="2"/>
      <c r="EH30" s="2"/>
      <c r="EI30" s="15"/>
      <c r="EJ30" s="15"/>
      <c r="EK30" s="15"/>
      <c r="EL30" s="103" t="str">
        <f>データ!$B$11</f>
        <v>H29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H30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R01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R02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R03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5"/>
      <c r="ID30" s="15"/>
      <c r="IE30" s="15"/>
      <c r="IF30" s="15"/>
      <c r="IG30" s="15"/>
      <c r="IH30" s="15"/>
      <c r="II30" s="15"/>
      <c r="IJ30" s="16"/>
      <c r="IK30" s="15"/>
      <c r="IL30" s="15"/>
      <c r="IM30" s="15"/>
      <c r="IN30" s="15"/>
      <c r="IO30" s="15"/>
      <c r="IP30" s="15"/>
      <c r="IQ30" s="15"/>
      <c r="IR30" s="2"/>
      <c r="IS30" s="2"/>
      <c r="IT30" s="2"/>
      <c r="IU30" s="2"/>
      <c r="IV30" s="2"/>
      <c r="IW30" s="2"/>
      <c r="IX30" s="2"/>
      <c r="IY30" s="2"/>
      <c r="IZ30" s="15"/>
      <c r="JA30" s="15"/>
      <c r="JB30" s="15"/>
      <c r="JC30" s="103" t="str">
        <f>データ!$B$11</f>
        <v>H29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H30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R01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R02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R03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2"/>
      <c r="C31" s="2"/>
      <c r="D31" s="2"/>
      <c r="E31" s="2"/>
      <c r="F31" s="2"/>
      <c r="I31" s="17"/>
      <c r="J31" s="113" t="s">
        <v>27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5"/>
      <c r="U31" s="116">
        <f>データ!Y7</f>
        <v>100</v>
      </c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>
        <f>データ!Z7</f>
        <v>100</v>
      </c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>
        <f>データ!AA7</f>
        <v>107</v>
      </c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>
        <f>データ!AB7</f>
        <v>98.2</v>
      </c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>
        <f>データ!AC7</f>
        <v>150</v>
      </c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13" t="s">
        <v>27</v>
      </c>
      <c r="EB31" s="114"/>
      <c r="EC31" s="114"/>
      <c r="ED31" s="114"/>
      <c r="EE31" s="114"/>
      <c r="EF31" s="114"/>
      <c r="EG31" s="114"/>
      <c r="EH31" s="114"/>
      <c r="EI31" s="114"/>
      <c r="EJ31" s="114"/>
      <c r="EK31" s="115"/>
      <c r="EL31" s="116">
        <f>データ!AJ7</f>
        <v>0</v>
      </c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>
        <f>データ!AK7</f>
        <v>0</v>
      </c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>
        <f>データ!AL7</f>
        <v>0</v>
      </c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>
        <f>データ!AM7</f>
        <v>0</v>
      </c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>
        <f>データ!AN7</f>
        <v>0</v>
      </c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9"/>
      <c r="ID31" s="19"/>
      <c r="IE31" s="19"/>
      <c r="IF31" s="19"/>
      <c r="IG31" s="19"/>
      <c r="IH31" s="19"/>
      <c r="II31" s="19"/>
      <c r="IJ31" s="20"/>
      <c r="IK31" s="19"/>
      <c r="IL31" s="19"/>
      <c r="IM31" s="19"/>
      <c r="IN31" s="19"/>
      <c r="IO31" s="19"/>
      <c r="IP31" s="19"/>
      <c r="IQ31" s="19"/>
      <c r="IR31" s="113" t="s">
        <v>27</v>
      </c>
      <c r="IS31" s="114"/>
      <c r="IT31" s="114"/>
      <c r="IU31" s="114"/>
      <c r="IV31" s="114"/>
      <c r="IW31" s="114"/>
      <c r="IX31" s="114"/>
      <c r="IY31" s="114"/>
      <c r="IZ31" s="114"/>
      <c r="JA31" s="114"/>
      <c r="JB31" s="115"/>
      <c r="JC31" s="110">
        <f>データ!DK7</f>
        <v>440.9</v>
      </c>
      <c r="JD31" s="111"/>
      <c r="JE31" s="111"/>
      <c r="JF31" s="111"/>
      <c r="JG31" s="111"/>
      <c r="JH31" s="111"/>
      <c r="JI31" s="111"/>
      <c r="JJ31" s="111"/>
      <c r="JK31" s="111"/>
      <c r="JL31" s="111"/>
      <c r="JM31" s="111"/>
      <c r="JN31" s="111"/>
      <c r="JO31" s="111"/>
      <c r="JP31" s="111"/>
      <c r="JQ31" s="111"/>
      <c r="JR31" s="111"/>
      <c r="JS31" s="111"/>
      <c r="JT31" s="111"/>
      <c r="JU31" s="112"/>
      <c r="JV31" s="110">
        <f>データ!DL7</f>
        <v>454.5</v>
      </c>
      <c r="JW31" s="111"/>
      <c r="JX31" s="111"/>
      <c r="JY31" s="111"/>
      <c r="JZ31" s="111"/>
      <c r="KA31" s="111"/>
      <c r="KB31" s="111"/>
      <c r="KC31" s="111"/>
      <c r="KD31" s="111"/>
      <c r="KE31" s="111"/>
      <c r="KF31" s="111"/>
      <c r="KG31" s="111"/>
      <c r="KH31" s="111"/>
      <c r="KI31" s="111"/>
      <c r="KJ31" s="111"/>
      <c r="KK31" s="111"/>
      <c r="KL31" s="111"/>
      <c r="KM31" s="111"/>
      <c r="KN31" s="112"/>
      <c r="KO31" s="110">
        <f>データ!DM7</f>
        <v>522.70000000000005</v>
      </c>
      <c r="KP31" s="111"/>
      <c r="KQ31" s="111"/>
      <c r="KR31" s="111"/>
      <c r="KS31" s="111"/>
      <c r="KT31" s="111"/>
      <c r="KU31" s="111"/>
      <c r="KV31" s="111"/>
      <c r="KW31" s="111"/>
      <c r="KX31" s="111"/>
      <c r="KY31" s="111"/>
      <c r="KZ31" s="111"/>
      <c r="LA31" s="111"/>
      <c r="LB31" s="111"/>
      <c r="LC31" s="111"/>
      <c r="LD31" s="111"/>
      <c r="LE31" s="111"/>
      <c r="LF31" s="111"/>
      <c r="LG31" s="112"/>
      <c r="LH31" s="110">
        <f>データ!DN7</f>
        <v>125</v>
      </c>
      <c r="LI31" s="111"/>
      <c r="LJ31" s="111"/>
      <c r="LK31" s="111"/>
      <c r="LL31" s="111"/>
      <c r="LM31" s="111"/>
      <c r="LN31" s="111"/>
      <c r="LO31" s="111"/>
      <c r="LP31" s="111"/>
      <c r="LQ31" s="111"/>
      <c r="LR31" s="111"/>
      <c r="LS31" s="111"/>
      <c r="LT31" s="111"/>
      <c r="LU31" s="111"/>
      <c r="LV31" s="111"/>
      <c r="LW31" s="111"/>
      <c r="LX31" s="111"/>
      <c r="LY31" s="111"/>
      <c r="LZ31" s="112"/>
      <c r="MA31" s="110">
        <f>データ!DO7</f>
        <v>323.10000000000002</v>
      </c>
      <c r="MB31" s="111"/>
      <c r="MC31" s="111"/>
      <c r="MD31" s="111"/>
      <c r="ME31" s="111"/>
      <c r="MF31" s="111"/>
      <c r="MG31" s="111"/>
      <c r="MH31" s="111"/>
      <c r="MI31" s="111"/>
      <c r="MJ31" s="111"/>
      <c r="MK31" s="111"/>
      <c r="ML31" s="111"/>
      <c r="MM31" s="111"/>
      <c r="MN31" s="111"/>
      <c r="MO31" s="111"/>
      <c r="MP31" s="111"/>
      <c r="MQ31" s="111"/>
      <c r="MR31" s="111"/>
      <c r="MS31" s="112"/>
      <c r="MT31" s="2"/>
      <c r="MU31" s="2"/>
      <c r="MV31" s="2"/>
      <c r="MW31" s="2"/>
      <c r="MX31" s="2"/>
      <c r="MY31" s="2"/>
      <c r="MZ31" s="2"/>
      <c r="NA31" s="2"/>
      <c r="NB31" s="1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2"/>
      <c r="C32" s="2"/>
      <c r="D32" s="2"/>
      <c r="E32" s="2"/>
      <c r="F32" s="2"/>
      <c r="G32" s="2"/>
      <c r="H32" s="2"/>
      <c r="I32" s="17"/>
      <c r="J32" s="113" t="s">
        <v>29</v>
      </c>
      <c r="K32" s="114"/>
      <c r="L32" s="114"/>
      <c r="M32" s="114"/>
      <c r="N32" s="114"/>
      <c r="O32" s="114"/>
      <c r="P32" s="114"/>
      <c r="Q32" s="114"/>
      <c r="R32" s="114"/>
      <c r="S32" s="114"/>
      <c r="T32" s="115"/>
      <c r="U32" s="116">
        <f>データ!AD7</f>
        <v>241.9</v>
      </c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>
        <f>データ!AE7</f>
        <v>465.2</v>
      </c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>
        <f>データ!AF7</f>
        <v>1736.5</v>
      </c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>
        <f>データ!AG7</f>
        <v>3200.8</v>
      </c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>
        <f>データ!AH7</f>
        <v>274.39999999999998</v>
      </c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13" t="s">
        <v>29</v>
      </c>
      <c r="EB32" s="114"/>
      <c r="EC32" s="114"/>
      <c r="ED32" s="114"/>
      <c r="EE32" s="114"/>
      <c r="EF32" s="114"/>
      <c r="EG32" s="114"/>
      <c r="EH32" s="114"/>
      <c r="EI32" s="114"/>
      <c r="EJ32" s="114"/>
      <c r="EK32" s="115"/>
      <c r="EL32" s="116">
        <f>データ!AO7</f>
        <v>2.2999999999999998</v>
      </c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>
        <f>データ!AP7</f>
        <v>9.6999999999999993</v>
      </c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>
        <f>データ!AQ7</f>
        <v>1.3</v>
      </c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>
        <f>データ!AR7</f>
        <v>4.8</v>
      </c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>
        <f>データ!AS7</f>
        <v>3.3</v>
      </c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9"/>
      <c r="ID32" s="19"/>
      <c r="IE32" s="19"/>
      <c r="IF32" s="19"/>
      <c r="IG32" s="19"/>
      <c r="IH32" s="19"/>
      <c r="II32" s="19"/>
      <c r="IJ32" s="20"/>
      <c r="IK32" s="19"/>
      <c r="IL32" s="19"/>
      <c r="IM32" s="19"/>
      <c r="IN32" s="19"/>
      <c r="IO32" s="19"/>
      <c r="IP32" s="19"/>
      <c r="IQ32" s="19"/>
      <c r="IR32" s="113" t="s">
        <v>29</v>
      </c>
      <c r="IS32" s="114"/>
      <c r="IT32" s="114"/>
      <c r="IU32" s="114"/>
      <c r="IV32" s="114"/>
      <c r="IW32" s="114"/>
      <c r="IX32" s="114"/>
      <c r="IY32" s="114"/>
      <c r="IZ32" s="114"/>
      <c r="JA32" s="114"/>
      <c r="JB32" s="115"/>
      <c r="JC32" s="110">
        <f>データ!DP7</f>
        <v>151.19999999999999</v>
      </c>
      <c r="JD32" s="111"/>
      <c r="JE32" s="111"/>
      <c r="JF32" s="111"/>
      <c r="JG32" s="111"/>
      <c r="JH32" s="111"/>
      <c r="JI32" s="111"/>
      <c r="JJ32" s="111"/>
      <c r="JK32" s="111"/>
      <c r="JL32" s="111"/>
      <c r="JM32" s="111"/>
      <c r="JN32" s="111"/>
      <c r="JO32" s="111"/>
      <c r="JP32" s="111"/>
      <c r="JQ32" s="111"/>
      <c r="JR32" s="111"/>
      <c r="JS32" s="111"/>
      <c r="JT32" s="111"/>
      <c r="JU32" s="112"/>
      <c r="JV32" s="110">
        <f>データ!DQ7</f>
        <v>159.69999999999999</v>
      </c>
      <c r="JW32" s="111"/>
      <c r="JX32" s="111"/>
      <c r="JY32" s="111"/>
      <c r="JZ32" s="111"/>
      <c r="KA32" s="111"/>
      <c r="KB32" s="111"/>
      <c r="KC32" s="111"/>
      <c r="KD32" s="111"/>
      <c r="KE32" s="111"/>
      <c r="KF32" s="111"/>
      <c r="KG32" s="111"/>
      <c r="KH32" s="111"/>
      <c r="KI32" s="111"/>
      <c r="KJ32" s="111"/>
      <c r="KK32" s="111"/>
      <c r="KL32" s="111"/>
      <c r="KM32" s="111"/>
      <c r="KN32" s="112"/>
      <c r="KO32" s="110">
        <f>データ!DR7</f>
        <v>159.6</v>
      </c>
      <c r="KP32" s="111"/>
      <c r="KQ32" s="111"/>
      <c r="KR32" s="111"/>
      <c r="KS32" s="111"/>
      <c r="KT32" s="111"/>
      <c r="KU32" s="111"/>
      <c r="KV32" s="111"/>
      <c r="KW32" s="111"/>
      <c r="KX32" s="111"/>
      <c r="KY32" s="111"/>
      <c r="KZ32" s="111"/>
      <c r="LA32" s="111"/>
      <c r="LB32" s="111"/>
      <c r="LC32" s="111"/>
      <c r="LD32" s="111"/>
      <c r="LE32" s="111"/>
      <c r="LF32" s="111"/>
      <c r="LG32" s="112"/>
      <c r="LH32" s="110">
        <f>データ!DS7</f>
        <v>128.5</v>
      </c>
      <c r="LI32" s="111"/>
      <c r="LJ32" s="111"/>
      <c r="LK32" s="111"/>
      <c r="LL32" s="111"/>
      <c r="LM32" s="111"/>
      <c r="LN32" s="111"/>
      <c r="LO32" s="111"/>
      <c r="LP32" s="111"/>
      <c r="LQ32" s="111"/>
      <c r="LR32" s="111"/>
      <c r="LS32" s="111"/>
      <c r="LT32" s="111"/>
      <c r="LU32" s="111"/>
      <c r="LV32" s="111"/>
      <c r="LW32" s="111"/>
      <c r="LX32" s="111"/>
      <c r="LY32" s="111"/>
      <c r="LZ32" s="112"/>
      <c r="MA32" s="110">
        <f>データ!DT7</f>
        <v>138.1</v>
      </c>
      <c r="MB32" s="111"/>
      <c r="MC32" s="111"/>
      <c r="MD32" s="111"/>
      <c r="ME32" s="111"/>
      <c r="MF32" s="111"/>
      <c r="MG32" s="111"/>
      <c r="MH32" s="111"/>
      <c r="MI32" s="111"/>
      <c r="MJ32" s="111"/>
      <c r="MK32" s="111"/>
      <c r="ML32" s="111"/>
      <c r="MM32" s="111"/>
      <c r="MN32" s="111"/>
      <c r="MO32" s="111"/>
      <c r="MP32" s="111"/>
      <c r="MQ32" s="111"/>
      <c r="MR32" s="111"/>
      <c r="MS32" s="112"/>
      <c r="MT32" s="2"/>
      <c r="MU32" s="2"/>
      <c r="MV32" s="2"/>
      <c r="MW32" s="2"/>
      <c r="MX32" s="2"/>
      <c r="MY32" s="2"/>
      <c r="MZ32" s="2"/>
      <c r="NA32" s="2"/>
      <c r="NB32" s="13"/>
      <c r="NC32" s="2"/>
      <c r="ND32" s="100" t="s">
        <v>123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3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2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4"/>
      <c r="IK34" s="2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4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2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4"/>
      <c r="IK35" s="22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  <c r="KH35" s="23"/>
      <c r="KI35" s="23"/>
      <c r="KJ35" s="23"/>
      <c r="KK35" s="23"/>
      <c r="KL35" s="23"/>
      <c r="KM35" s="23"/>
      <c r="KN35" s="23"/>
      <c r="KO35" s="23"/>
      <c r="KP35" s="23"/>
      <c r="KQ35" s="23"/>
      <c r="KR35" s="23"/>
      <c r="KS35" s="23"/>
      <c r="KT35" s="23"/>
      <c r="KU35" s="23"/>
      <c r="KV35" s="23"/>
      <c r="KW35" s="23"/>
      <c r="KX35" s="23"/>
      <c r="KY35" s="23"/>
      <c r="KZ35" s="23"/>
      <c r="LA35" s="23"/>
      <c r="LB35" s="23"/>
      <c r="LC35" s="23"/>
      <c r="LD35" s="23"/>
      <c r="LE35" s="23"/>
      <c r="LF35" s="23"/>
      <c r="LG35" s="23"/>
      <c r="LH35" s="23"/>
      <c r="LI35" s="23"/>
      <c r="LJ35" s="23"/>
      <c r="LK35" s="23"/>
      <c r="LL35" s="23"/>
      <c r="LM35" s="23"/>
      <c r="LN35" s="23"/>
      <c r="LO35" s="23"/>
      <c r="LP35" s="23"/>
      <c r="LQ35" s="23"/>
      <c r="LR35" s="23"/>
      <c r="LS35" s="23"/>
      <c r="LT35" s="23"/>
      <c r="LU35" s="23"/>
      <c r="LV35" s="23"/>
      <c r="LW35" s="23"/>
      <c r="LX35" s="23"/>
      <c r="LY35" s="23"/>
      <c r="LZ35" s="23"/>
      <c r="MA35" s="23"/>
      <c r="MB35" s="23"/>
      <c r="MC35" s="23"/>
      <c r="MD35" s="23"/>
      <c r="ME35" s="23"/>
      <c r="MF35" s="23"/>
      <c r="MG35" s="23"/>
      <c r="MH35" s="23"/>
      <c r="MI35" s="23"/>
      <c r="MJ35" s="23"/>
      <c r="MK35" s="23"/>
      <c r="ML35" s="23"/>
      <c r="MM35" s="23"/>
      <c r="MN35" s="23"/>
      <c r="MO35" s="23"/>
      <c r="MP35" s="23"/>
      <c r="MQ35" s="23"/>
      <c r="MR35" s="23"/>
      <c r="MS35" s="23"/>
      <c r="MT35" s="23"/>
      <c r="MU35" s="23"/>
      <c r="MV35" s="23"/>
      <c r="MW35" s="23"/>
      <c r="MX35" s="23"/>
      <c r="MY35" s="23"/>
      <c r="MZ35" s="23"/>
      <c r="NA35" s="23"/>
      <c r="NB35" s="24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2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10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1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3"/>
      <c r="NC49" s="2"/>
      <c r="ND49" s="100" t="s">
        <v>125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2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2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5"/>
      <c r="S51" s="15"/>
      <c r="T51" s="15"/>
      <c r="U51" s="103" t="str">
        <f>データ!$B$11</f>
        <v>H29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H30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R01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R02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R03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2"/>
      <c r="EB51" s="2"/>
      <c r="EC51" s="2"/>
      <c r="ED51" s="2"/>
      <c r="EE51" s="2"/>
      <c r="EF51" s="2"/>
      <c r="EG51" s="2"/>
      <c r="EH51" s="2"/>
      <c r="EI51" s="15"/>
      <c r="EJ51" s="15"/>
      <c r="EK51" s="15"/>
      <c r="EL51" s="103" t="str">
        <f>データ!$B$11</f>
        <v>H29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H30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R01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R02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R03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5"/>
      <c r="ID51" s="15"/>
      <c r="IE51" s="15"/>
      <c r="IF51" s="15"/>
      <c r="IG51" s="15"/>
      <c r="IH51" s="15"/>
      <c r="II51" s="15"/>
      <c r="IJ51" s="15"/>
      <c r="IK51" s="15"/>
      <c r="IL51" s="15"/>
      <c r="IM51" s="15"/>
      <c r="IN51" s="15"/>
      <c r="IO51" s="15"/>
      <c r="IP51" s="15"/>
      <c r="IQ51" s="15"/>
      <c r="IR51" s="2"/>
      <c r="IS51" s="2"/>
      <c r="IT51" s="2"/>
      <c r="IU51" s="2"/>
      <c r="IV51" s="2"/>
      <c r="IW51" s="2"/>
      <c r="IX51" s="2"/>
      <c r="IY51" s="2"/>
      <c r="IZ51" s="15"/>
      <c r="JA51" s="15"/>
      <c r="JB51" s="15"/>
      <c r="JC51" s="103" t="str">
        <f>データ!$B$11</f>
        <v>H29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H30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R01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R02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R03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2"/>
      <c r="C52" s="2"/>
      <c r="D52" s="2"/>
      <c r="E52" s="2"/>
      <c r="F52" s="2"/>
      <c r="I52" s="17"/>
      <c r="J52" s="113" t="s">
        <v>27</v>
      </c>
      <c r="K52" s="114"/>
      <c r="L52" s="114"/>
      <c r="M52" s="114"/>
      <c r="N52" s="114"/>
      <c r="O52" s="114"/>
      <c r="P52" s="114"/>
      <c r="Q52" s="114"/>
      <c r="R52" s="114"/>
      <c r="S52" s="114"/>
      <c r="T52" s="115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113" t="s">
        <v>27</v>
      </c>
      <c r="EB52" s="114"/>
      <c r="EC52" s="114"/>
      <c r="ED52" s="114"/>
      <c r="EE52" s="114"/>
      <c r="EF52" s="114"/>
      <c r="EG52" s="114"/>
      <c r="EH52" s="114"/>
      <c r="EI52" s="114"/>
      <c r="EJ52" s="114"/>
      <c r="EK52" s="115"/>
      <c r="EL52" s="116">
        <f>データ!BF7</f>
        <v>5</v>
      </c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>
        <f>データ!BG7</f>
        <v>6</v>
      </c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>
        <f>データ!BH7</f>
        <v>14</v>
      </c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>
        <f>データ!BI7</f>
        <v>18</v>
      </c>
      <c r="GR52" s="116"/>
      <c r="GS52" s="116"/>
      <c r="GT52" s="116"/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/>
      <c r="HI52" s="116"/>
      <c r="HJ52" s="116">
        <f>データ!BJ7</f>
        <v>44.9</v>
      </c>
      <c r="HK52" s="116"/>
      <c r="HL52" s="116"/>
      <c r="HM52" s="116"/>
      <c r="HN52" s="116"/>
      <c r="HO52" s="116"/>
      <c r="HP52" s="116"/>
      <c r="HQ52" s="116"/>
      <c r="HR52" s="116"/>
      <c r="HS52" s="116"/>
      <c r="HT52" s="116"/>
      <c r="HU52" s="116"/>
      <c r="HV52" s="116"/>
      <c r="HW52" s="116"/>
      <c r="HX52" s="116"/>
      <c r="HY52" s="116"/>
      <c r="HZ52" s="116"/>
      <c r="IA52" s="116"/>
      <c r="IB52" s="116"/>
      <c r="IC52" s="19"/>
      <c r="ID52" s="19"/>
      <c r="IE52" s="19"/>
      <c r="IF52" s="19"/>
      <c r="IG52" s="19"/>
      <c r="IH52" s="19"/>
      <c r="II52" s="19"/>
      <c r="IJ52" s="19"/>
      <c r="IK52" s="19"/>
      <c r="IL52" s="19"/>
      <c r="IM52" s="19"/>
      <c r="IN52" s="19"/>
      <c r="IO52" s="19"/>
      <c r="IP52" s="19"/>
      <c r="IQ52" s="19"/>
      <c r="IR52" s="113" t="s">
        <v>27</v>
      </c>
      <c r="IS52" s="114"/>
      <c r="IT52" s="114"/>
      <c r="IU52" s="114"/>
      <c r="IV52" s="114"/>
      <c r="IW52" s="114"/>
      <c r="IX52" s="114"/>
      <c r="IY52" s="114"/>
      <c r="IZ52" s="114"/>
      <c r="JA52" s="114"/>
      <c r="JB52" s="115"/>
      <c r="JC52" s="120">
        <f>データ!BQ7</f>
        <v>0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0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266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-43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2168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2"/>
      <c r="C53" s="2"/>
      <c r="D53" s="2"/>
      <c r="E53" s="2"/>
      <c r="F53" s="2"/>
      <c r="G53" s="2"/>
      <c r="H53" s="2"/>
      <c r="I53" s="17"/>
      <c r="J53" s="113" t="s">
        <v>29</v>
      </c>
      <c r="K53" s="114"/>
      <c r="L53" s="114"/>
      <c r="M53" s="114"/>
      <c r="N53" s="114"/>
      <c r="O53" s="114"/>
      <c r="P53" s="114"/>
      <c r="Q53" s="114"/>
      <c r="R53" s="114"/>
      <c r="S53" s="114"/>
      <c r="T53" s="115"/>
      <c r="U53" s="120">
        <f>データ!AZ7</f>
        <v>33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14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4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98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13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8"/>
      <c r="DM53" s="18"/>
      <c r="DN53" s="18"/>
      <c r="DO53" s="18"/>
      <c r="DP53" s="18"/>
      <c r="DQ53" s="18"/>
      <c r="DR53" s="18"/>
      <c r="DS53" s="18"/>
      <c r="DT53" s="18"/>
      <c r="DU53" s="18"/>
      <c r="DV53" s="18"/>
      <c r="DW53" s="18"/>
      <c r="DX53" s="18"/>
      <c r="DY53" s="18"/>
      <c r="DZ53" s="18"/>
      <c r="EA53" s="113" t="s">
        <v>29</v>
      </c>
      <c r="EB53" s="114"/>
      <c r="EC53" s="114"/>
      <c r="ED53" s="114"/>
      <c r="EE53" s="114"/>
      <c r="EF53" s="114"/>
      <c r="EG53" s="114"/>
      <c r="EH53" s="114"/>
      <c r="EI53" s="114"/>
      <c r="EJ53" s="114"/>
      <c r="EK53" s="115"/>
      <c r="EL53" s="116">
        <f>データ!BK7</f>
        <v>19.8</v>
      </c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>
        <f>データ!BL7</f>
        <v>33.700000000000003</v>
      </c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>
        <f>データ!BM7</f>
        <v>28.9</v>
      </c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>
        <f>データ!BN7</f>
        <v>-56.4</v>
      </c>
      <c r="GR53" s="116"/>
      <c r="GS53" s="116"/>
      <c r="GT53" s="116"/>
      <c r="GU53" s="116"/>
      <c r="GV53" s="116"/>
      <c r="GW53" s="116"/>
      <c r="GX53" s="116"/>
      <c r="GY53" s="116"/>
      <c r="GZ53" s="116"/>
      <c r="HA53" s="116"/>
      <c r="HB53" s="116"/>
      <c r="HC53" s="116"/>
      <c r="HD53" s="116"/>
      <c r="HE53" s="116"/>
      <c r="HF53" s="116"/>
      <c r="HG53" s="116"/>
      <c r="HH53" s="116"/>
      <c r="HI53" s="116"/>
      <c r="HJ53" s="116">
        <f>データ!BO7</f>
        <v>16.899999999999999</v>
      </c>
      <c r="HK53" s="116"/>
      <c r="HL53" s="116"/>
      <c r="HM53" s="116"/>
      <c r="HN53" s="116"/>
      <c r="HO53" s="116"/>
      <c r="HP53" s="116"/>
      <c r="HQ53" s="116"/>
      <c r="HR53" s="116"/>
      <c r="HS53" s="116"/>
      <c r="HT53" s="116"/>
      <c r="HU53" s="116"/>
      <c r="HV53" s="116"/>
      <c r="HW53" s="116"/>
      <c r="HX53" s="116"/>
      <c r="HY53" s="116"/>
      <c r="HZ53" s="116"/>
      <c r="IA53" s="116"/>
      <c r="IB53" s="116"/>
      <c r="IC53" s="19"/>
      <c r="ID53" s="19"/>
      <c r="IE53" s="19"/>
      <c r="IF53" s="19"/>
      <c r="IG53" s="19"/>
      <c r="IH53" s="19"/>
      <c r="II53" s="19"/>
      <c r="IJ53" s="19"/>
      <c r="IK53" s="19"/>
      <c r="IL53" s="19"/>
      <c r="IM53" s="19"/>
      <c r="IN53" s="19"/>
      <c r="IO53" s="19"/>
      <c r="IP53" s="19"/>
      <c r="IQ53" s="19"/>
      <c r="IR53" s="113" t="s">
        <v>29</v>
      </c>
      <c r="IS53" s="114"/>
      <c r="IT53" s="114"/>
      <c r="IU53" s="114"/>
      <c r="IV53" s="114"/>
      <c r="IW53" s="114"/>
      <c r="IX53" s="114"/>
      <c r="IY53" s="114"/>
      <c r="IZ53" s="114"/>
      <c r="JA53" s="114"/>
      <c r="JB53" s="115"/>
      <c r="JC53" s="120">
        <f>データ!BV7</f>
        <v>8624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6546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8262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1059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2866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2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2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2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3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3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3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15">
      <c r="A65" s="2"/>
      <c r="B65" s="1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3"/>
      <c r="NC66" s="2"/>
      <c r="ND66" s="100" t="s">
        <v>126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1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0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1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1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1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1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1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1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1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12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12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H29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H30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R01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R02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R03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5885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H29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H30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R01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R02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R03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H29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H30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R01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R02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R03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12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0" t="str">
        <f>データ!CB7</f>
        <v xml:space="preserve"> </v>
      </c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2"/>
      <c r="AG77" s="110" t="str">
        <f>データ!CC7</f>
        <v xml:space="preserve"> </v>
      </c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2"/>
      <c r="AV77" s="110" t="str">
        <f>データ!CD7</f>
        <v xml:space="preserve"> </v>
      </c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2"/>
      <c r="BK77" s="110" t="str">
        <f>データ!CE7</f>
        <v xml:space="preserve"> </v>
      </c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2"/>
      <c r="BZ77" s="110" t="str">
        <f>データ!CF7</f>
        <v xml:space="preserve"> </v>
      </c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2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0" t="str">
        <f>データ!CO7</f>
        <v xml:space="preserve"> </v>
      </c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2"/>
      <c r="HA77" s="110" t="str">
        <f>データ!CP7</f>
        <v xml:space="preserve"> </v>
      </c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2"/>
      <c r="HP77" s="110" t="str">
        <f>データ!CQ7</f>
        <v xml:space="preserve"> </v>
      </c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2"/>
      <c r="IE77" s="110" t="str">
        <f>データ!CR7</f>
        <v xml:space="preserve"> </v>
      </c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2"/>
      <c r="IT77" s="110" t="str">
        <f>データ!CS7</f>
        <v xml:space="preserve"> </v>
      </c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2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0">
        <f>データ!CZ7</f>
        <v>0</v>
      </c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2"/>
      <c r="KP77" s="110">
        <f>データ!DA7</f>
        <v>0</v>
      </c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2"/>
      <c r="LE77" s="110">
        <f>データ!DB7</f>
        <v>0</v>
      </c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2"/>
      <c r="LT77" s="110">
        <f>データ!DC7</f>
        <v>0</v>
      </c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2"/>
      <c r="MI77" s="110">
        <f>データ!DD7</f>
        <v>0</v>
      </c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2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12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0" t="str">
        <f>データ!CG7</f>
        <v xml:space="preserve"> </v>
      </c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2"/>
      <c r="AG78" s="110" t="str">
        <f>データ!CH7</f>
        <v xml:space="preserve"> </v>
      </c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2"/>
      <c r="AV78" s="110" t="str">
        <f>データ!CI7</f>
        <v xml:space="preserve"> </v>
      </c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2"/>
      <c r="BK78" s="110" t="str">
        <f>データ!CJ7</f>
        <v xml:space="preserve"> </v>
      </c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2"/>
      <c r="BZ78" s="110" t="str">
        <f>データ!CK7</f>
        <v xml:space="preserve"> </v>
      </c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2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0" t="str">
        <f>データ!CT7</f>
        <v xml:space="preserve"> </v>
      </c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2"/>
      <c r="HA78" s="110" t="str">
        <f>データ!CU7</f>
        <v xml:space="preserve"> </v>
      </c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2"/>
      <c r="HP78" s="110" t="str">
        <f>データ!CV7</f>
        <v xml:space="preserve"> </v>
      </c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2"/>
      <c r="IE78" s="110" t="str">
        <f>データ!CW7</f>
        <v xml:space="preserve"> </v>
      </c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2"/>
      <c r="IT78" s="110" t="str">
        <f>データ!CX7</f>
        <v xml:space="preserve"> </v>
      </c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2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0">
        <f>データ!DE7</f>
        <v>59.6</v>
      </c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2"/>
      <c r="KP78" s="110">
        <f>データ!DF7</f>
        <v>51.7</v>
      </c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2"/>
      <c r="LE78" s="110">
        <f>データ!DG7</f>
        <v>51.5</v>
      </c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2"/>
      <c r="LT78" s="110">
        <f>データ!DH7</f>
        <v>764.6</v>
      </c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2"/>
      <c r="MI78" s="110">
        <f>データ!DI7</f>
        <v>72.599999999999994</v>
      </c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2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1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12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12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2L5PjgdxNg/MraJYt5IjKacvXafED5EZUhbw+sbxG9dlEj3doWyDJjRxRbtyXh4wEuphVdRD8XEIvzQXqNN7aw==" saltValue="AVZBnQLH+vHD1+nDAweP8g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38" t="s">
        <v>59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62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63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64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65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66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67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68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69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70</v>
      </c>
      <c r="CN4" s="144" t="s">
        <v>71</v>
      </c>
      <c r="CO4" s="135" t="s">
        <v>72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73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74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75</v>
      </c>
      <c r="B5" s="46"/>
      <c r="C5" s="46"/>
      <c r="D5" s="46"/>
      <c r="E5" s="46"/>
      <c r="F5" s="46"/>
      <c r="G5" s="46"/>
      <c r="H5" s="47" t="s">
        <v>76</v>
      </c>
      <c r="I5" s="47" t="s">
        <v>77</v>
      </c>
      <c r="J5" s="47" t="s">
        <v>78</v>
      </c>
      <c r="K5" s="47" t="s">
        <v>79</v>
      </c>
      <c r="L5" s="47" t="s">
        <v>80</v>
      </c>
      <c r="M5" s="47" t="s">
        <v>4</v>
      </c>
      <c r="N5" s="47" t="s">
        <v>5</v>
      </c>
      <c r="O5" s="47" t="s">
        <v>81</v>
      </c>
      <c r="P5" s="47" t="s">
        <v>13</v>
      </c>
      <c r="Q5" s="47" t="s">
        <v>82</v>
      </c>
      <c r="R5" s="47" t="s">
        <v>83</v>
      </c>
      <c r="S5" s="47" t="s">
        <v>84</v>
      </c>
      <c r="T5" s="47" t="s">
        <v>85</v>
      </c>
      <c r="U5" s="47" t="s">
        <v>86</v>
      </c>
      <c r="V5" s="47" t="s">
        <v>87</v>
      </c>
      <c r="W5" s="47" t="s">
        <v>88</v>
      </c>
      <c r="X5" s="47" t="s">
        <v>89</v>
      </c>
      <c r="Y5" s="47" t="s">
        <v>90</v>
      </c>
      <c r="Z5" s="47" t="s">
        <v>91</v>
      </c>
      <c r="AA5" s="47" t="s">
        <v>92</v>
      </c>
      <c r="AB5" s="47" t="s">
        <v>93</v>
      </c>
      <c r="AC5" s="47" t="s">
        <v>94</v>
      </c>
      <c r="AD5" s="47" t="s">
        <v>95</v>
      </c>
      <c r="AE5" s="47" t="s">
        <v>96</v>
      </c>
      <c r="AF5" s="47" t="s">
        <v>97</v>
      </c>
      <c r="AG5" s="47" t="s">
        <v>98</v>
      </c>
      <c r="AH5" s="47" t="s">
        <v>99</v>
      </c>
      <c r="AI5" s="47" t="s">
        <v>100</v>
      </c>
      <c r="AJ5" s="47" t="s">
        <v>90</v>
      </c>
      <c r="AK5" s="47" t="s">
        <v>91</v>
      </c>
      <c r="AL5" s="47" t="s">
        <v>92</v>
      </c>
      <c r="AM5" s="47" t="s">
        <v>93</v>
      </c>
      <c r="AN5" s="47" t="s">
        <v>94</v>
      </c>
      <c r="AO5" s="47" t="s">
        <v>95</v>
      </c>
      <c r="AP5" s="47" t="s">
        <v>96</v>
      </c>
      <c r="AQ5" s="47" t="s">
        <v>97</v>
      </c>
      <c r="AR5" s="47" t="s">
        <v>98</v>
      </c>
      <c r="AS5" s="47" t="s">
        <v>99</v>
      </c>
      <c r="AT5" s="47" t="s">
        <v>100</v>
      </c>
      <c r="AU5" s="47" t="s">
        <v>90</v>
      </c>
      <c r="AV5" s="47" t="s">
        <v>91</v>
      </c>
      <c r="AW5" s="47" t="s">
        <v>92</v>
      </c>
      <c r="AX5" s="47" t="s">
        <v>93</v>
      </c>
      <c r="AY5" s="47" t="s">
        <v>94</v>
      </c>
      <c r="AZ5" s="47" t="s">
        <v>95</v>
      </c>
      <c r="BA5" s="47" t="s">
        <v>96</v>
      </c>
      <c r="BB5" s="47" t="s">
        <v>97</v>
      </c>
      <c r="BC5" s="47" t="s">
        <v>98</v>
      </c>
      <c r="BD5" s="47" t="s">
        <v>99</v>
      </c>
      <c r="BE5" s="47" t="s">
        <v>100</v>
      </c>
      <c r="BF5" s="47" t="s">
        <v>90</v>
      </c>
      <c r="BG5" s="47" t="s">
        <v>91</v>
      </c>
      <c r="BH5" s="47" t="s">
        <v>92</v>
      </c>
      <c r="BI5" s="47" t="s">
        <v>93</v>
      </c>
      <c r="BJ5" s="47" t="s">
        <v>94</v>
      </c>
      <c r="BK5" s="47" t="s">
        <v>95</v>
      </c>
      <c r="BL5" s="47" t="s">
        <v>96</v>
      </c>
      <c r="BM5" s="47" t="s">
        <v>97</v>
      </c>
      <c r="BN5" s="47" t="s">
        <v>98</v>
      </c>
      <c r="BO5" s="47" t="s">
        <v>99</v>
      </c>
      <c r="BP5" s="47" t="s">
        <v>100</v>
      </c>
      <c r="BQ5" s="47" t="s">
        <v>90</v>
      </c>
      <c r="BR5" s="47" t="s">
        <v>91</v>
      </c>
      <c r="BS5" s="47" t="s">
        <v>92</v>
      </c>
      <c r="BT5" s="47" t="s">
        <v>93</v>
      </c>
      <c r="BU5" s="47" t="s">
        <v>94</v>
      </c>
      <c r="BV5" s="47" t="s">
        <v>95</v>
      </c>
      <c r="BW5" s="47" t="s">
        <v>96</v>
      </c>
      <c r="BX5" s="47" t="s">
        <v>97</v>
      </c>
      <c r="BY5" s="47" t="s">
        <v>98</v>
      </c>
      <c r="BZ5" s="47" t="s">
        <v>99</v>
      </c>
      <c r="CA5" s="47" t="s">
        <v>100</v>
      </c>
      <c r="CB5" s="47" t="s">
        <v>90</v>
      </c>
      <c r="CC5" s="47" t="s">
        <v>91</v>
      </c>
      <c r="CD5" s="47" t="s">
        <v>92</v>
      </c>
      <c r="CE5" s="47" t="s">
        <v>93</v>
      </c>
      <c r="CF5" s="47" t="s">
        <v>94</v>
      </c>
      <c r="CG5" s="47" t="s">
        <v>95</v>
      </c>
      <c r="CH5" s="47" t="s">
        <v>96</v>
      </c>
      <c r="CI5" s="47" t="s">
        <v>97</v>
      </c>
      <c r="CJ5" s="47" t="s">
        <v>98</v>
      </c>
      <c r="CK5" s="47" t="s">
        <v>99</v>
      </c>
      <c r="CL5" s="47" t="s">
        <v>100</v>
      </c>
      <c r="CM5" s="145"/>
      <c r="CN5" s="145"/>
      <c r="CO5" s="47" t="s">
        <v>90</v>
      </c>
      <c r="CP5" s="47" t="s">
        <v>91</v>
      </c>
      <c r="CQ5" s="47" t="s">
        <v>92</v>
      </c>
      <c r="CR5" s="47" t="s">
        <v>93</v>
      </c>
      <c r="CS5" s="47" t="s">
        <v>94</v>
      </c>
      <c r="CT5" s="47" t="s">
        <v>95</v>
      </c>
      <c r="CU5" s="47" t="s">
        <v>96</v>
      </c>
      <c r="CV5" s="47" t="s">
        <v>97</v>
      </c>
      <c r="CW5" s="47" t="s">
        <v>98</v>
      </c>
      <c r="CX5" s="47" t="s">
        <v>99</v>
      </c>
      <c r="CY5" s="47" t="s">
        <v>100</v>
      </c>
      <c r="CZ5" s="47" t="s">
        <v>90</v>
      </c>
      <c r="DA5" s="47" t="s">
        <v>91</v>
      </c>
      <c r="DB5" s="47" t="s">
        <v>92</v>
      </c>
      <c r="DC5" s="47" t="s">
        <v>93</v>
      </c>
      <c r="DD5" s="47" t="s">
        <v>94</v>
      </c>
      <c r="DE5" s="47" t="s">
        <v>95</v>
      </c>
      <c r="DF5" s="47" t="s">
        <v>96</v>
      </c>
      <c r="DG5" s="47" t="s">
        <v>97</v>
      </c>
      <c r="DH5" s="47" t="s">
        <v>98</v>
      </c>
      <c r="DI5" s="47" t="s">
        <v>99</v>
      </c>
      <c r="DJ5" s="47" t="s">
        <v>35</v>
      </c>
      <c r="DK5" s="47" t="s">
        <v>90</v>
      </c>
      <c r="DL5" s="47" t="s">
        <v>91</v>
      </c>
      <c r="DM5" s="47" t="s">
        <v>92</v>
      </c>
      <c r="DN5" s="47" t="s">
        <v>93</v>
      </c>
      <c r="DO5" s="47" t="s">
        <v>94</v>
      </c>
      <c r="DP5" s="47" t="s">
        <v>95</v>
      </c>
      <c r="DQ5" s="47" t="s">
        <v>96</v>
      </c>
      <c r="DR5" s="47" t="s">
        <v>97</v>
      </c>
      <c r="DS5" s="47" t="s">
        <v>98</v>
      </c>
      <c r="DT5" s="47" t="s">
        <v>99</v>
      </c>
      <c r="DU5" s="47" t="s">
        <v>100</v>
      </c>
    </row>
    <row r="6" spans="1:125" s="54" customFormat="1" x14ac:dyDescent="0.15">
      <c r="A6" s="37" t="s">
        <v>101</v>
      </c>
      <c r="B6" s="48">
        <f>B8</f>
        <v>2021</v>
      </c>
      <c r="C6" s="48">
        <f t="shared" ref="C6:X6" si="1">C8</f>
        <v>325287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3</v>
      </c>
      <c r="H6" s="48" t="str">
        <f>SUBSTITUTE(H8,"　","")</f>
        <v>島根県隠岐の島町</v>
      </c>
      <c r="I6" s="48" t="str">
        <f t="shared" si="1"/>
        <v>西郷港埠頭第二駐車場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12</v>
      </c>
      <c r="S6" s="50" t="str">
        <f t="shared" si="1"/>
        <v>公共施設</v>
      </c>
      <c r="T6" s="50" t="str">
        <f t="shared" si="1"/>
        <v>無</v>
      </c>
      <c r="U6" s="51">
        <f t="shared" si="1"/>
        <v>1408</v>
      </c>
      <c r="V6" s="51">
        <f t="shared" si="1"/>
        <v>52</v>
      </c>
      <c r="W6" s="51">
        <f t="shared" si="1"/>
        <v>100</v>
      </c>
      <c r="X6" s="50" t="str">
        <f t="shared" si="1"/>
        <v>代行制</v>
      </c>
      <c r="Y6" s="52">
        <f>IF(Y8="-",NA(),Y8)</f>
        <v>100</v>
      </c>
      <c r="Z6" s="52">
        <f t="shared" ref="Z6:AH6" si="2">IF(Z8="-",NA(),Z8)</f>
        <v>100</v>
      </c>
      <c r="AA6" s="52">
        <f t="shared" si="2"/>
        <v>107</v>
      </c>
      <c r="AB6" s="52">
        <f t="shared" si="2"/>
        <v>98.2</v>
      </c>
      <c r="AC6" s="52">
        <f t="shared" si="2"/>
        <v>150</v>
      </c>
      <c r="AD6" s="52">
        <f t="shared" si="2"/>
        <v>241.9</v>
      </c>
      <c r="AE6" s="52">
        <f t="shared" si="2"/>
        <v>465.2</v>
      </c>
      <c r="AF6" s="52">
        <f t="shared" si="2"/>
        <v>1736.5</v>
      </c>
      <c r="AG6" s="52">
        <f t="shared" si="2"/>
        <v>3200.8</v>
      </c>
      <c r="AH6" s="52">
        <f t="shared" si="2"/>
        <v>274.39999999999998</v>
      </c>
      <c r="AI6" s="49" t="str">
        <f>IF(AI8="-","",IF(AI8="-","【-】","【"&amp;SUBSTITUTE(TEXT(AI8,"#,##0.0"),"-","△")&amp;"】"))</f>
        <v>【236.1】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2.2999999999999998</v>
      </c>
      <c r="AP6" s="52">
        <f t="shared" si="3"/>
        <v>9.6999999999999993</v>
      </c>
      <c r="AQ6" s="52">
        <f t="shared" si="3"/>
        <v>1.3</v>
      </c>
      <c r="AR6" s="52">
        <f t="shared" si="3"/>
        <v>4.8</v>
      </c>
      <c r="AS6" s="52">
        <f t="shared" si="3"/>
        <v>3.3</v>
      </c>
      <c r="AT6" s="49" t="str">
        <f>IF(AT8="-","",IF(AT8="-","【-】","【"&amp;SUBSTITUTE(TEXT(AT8,"#,##0.0"),"-","△")&amp;"】"))</f>
        <v>【5.2】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33</v>
      </c>
      <c r="BA6" s="53">
        <f t="shared" si="4"/>
        <v>14</v>
      </c>
      <c r="BB6" s="53">
        <f t="shared" si="4"/>
        <v>4</v>
      </c>
      <c r="BC6" s="53">
        <f t="shared" si="4"/>
        <v>98</v>
      </c>
      <c r="BD6" s="53">
        <f t="shared" si="4"/>
        <v>13</v>
      </c>
      <c r="BE6" s="51" t="str">
        <f>IF(BE8="-","",IF(BE8="-","【-】","【"&amp;SUBSTITUTE(TEXT(BE8,"#,##0"),"-","△")&amp;"】"))</f>
        <v>【3,111】</v>
      </c>
      <c r="BF6" s="52">
        <f>IF(BF8="-",NA(),BF8)</f>
        <v>5</v>
      </c>
      <c r="BG6" s="52">
        <f t="shared" ref="BG6:BO6" si="5">IF(BG8="-",NA(),BG8)</f>
        <v>6</v>
      </c>
      <c r="BH6" s="52">
        <f t="shared" si="5"/>
        <v>14</v>
      </c>
      <c r="BI6" s="52">
        <f t="shared" si="5"/>
        <v>18</v>
      </c>
      <c r="BJ6" s="52">
        <f t="shared" si="5"/>
        <v>44.9</v>
      </c>
      <c r="BK6" s="52">
        <f t="shared" si="5"/>
        <v>19.8</v>
      </c>
      <c r="BL6" s="52">
        <f t="shared" si="5"/>
        <v>33.700000000000003</v>
      </c>
      <c r="BM6" s="52">
        <f t="shared" si="5"/>
        <v>28.9</v>
      </c>
      <c r="BN6" s="52">
        <f t="shared" si="5"/>
        <v>-56.4</v>
      </c>
      <c r="BO6" s="52">
        <f t="shared" si="5"/>
        <v>16.899999999999999</v>
      </c>
      <c r="BP6" s="49" t="str">
        <f>IF(BP8="-","",IF(BP8="-","【-】","【"&amp;SUBSTITUTE(TEXT(BP8,"#,##0.0"),"-","△")&amp;"】"))</f>
        <v>【0.8】</v>
      </c>
      <c r="BQ6" s="53">
        <f>IF(BQ8="-",NA(),BQ8)</f>
        <v>0</v>
      </c>
      <c r="BR6" s="53">
        <f t="shared" ref="BR6:BZ6" si="6">IF(BR8="-",NA(),BR8)</f>
        <v>0</v>
      </c>
      <c r="BS6" s="53">
        <f t="shared" si="6"/>
        <v>266</v>
      </c>
      <c r="BT6" s="53">
        <f t="shared" si="6"/>
        <v>-43</v>
      </c>
      <c r="BU6" s="53">
        <f t="shared" si="6"/>
        <v>2168</v>
      </c>
      <c r="BV6" s="53">
        <f t="shared" si="6"/>
        <v>8624</v>
      </c>
      <c r="BW6" s="53">
        <f t="shared" si="6"/>
        <v>6546</v>
      </c>
      <c r="BX6" s="53">
        <f t="shared" si="6"/>
        <v>8262</v>
      </c>
      <c r="BY6" s="53">
        <f t="shared" si="6"/>
        <v>1059</v>
      </c>
      <c r="BZ6" s="53">
        <f t="shared" si="6"/>
        <v>2866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102</v>
      </c>
      <c r="CM6" s="51">
        <f t="shared" ref="CM6:CN6" si="7">CM8</f>
        <v>0</v>
      </c>
      <c r="CN6" s="51">
        <f t="shared" si="7"/>
        <v>5885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102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59.6</v>
      </c>
      <c r="DF6" s="52">
        <f t="shared" si="8"/>
        <v>51.7</v>
      </c>
      <c r="DG6" s="52">
        <f t="shared" si="8"/>
        <v>51.5</v>
      </c>
      <c r="DH6" s="52">
        <f t="shared" si="8"/>
        <v>764.6</v>
      </c>
      <c r="DI6" s="52">
        <f t="shared" si="8"/>
        <v>72.599999999999994</v>
      </c>
      <c r="DJ6" s="49" t="str">
        <f>IF(DJ8="-","",IF(DJ8="-","【-】","【"&amp;SUBSTITUTE(TEXT(DJ8,"#,##0.0"),"-","△")&amp;"】"))</f>
        <v>【99.8】</v>
      </c>
      <c r="DK6" s="52">
        <f>IF(DK8="-",NA(),DK8)</f>
        <v>440.9</v>
      </c>
      <c r="DL6" s="52">
        <f t="shared" ref="DL6:DT6" si="9">IF(DL8="-",NA(),DL8)</f>
        <v>454.5</v>
      </c>
      <c r="DM6" s="52">
        <f t="shared" si="9"/>
        <v>522.70000000000005</v>
      </c>
      <c r="DN6" s="52">
        <f t="shared" si="9"/>
        <v>125</v>
      </c>
      <c r="DO6" s="52">
        <f t="shared" si="9"/>
        <v>323.10000000000002</v>
      </c>
      <c r="DP6" s="52">
        <f t="shared" si="9"/>
        <v>151.19999999999999</v>
      </c>
      <c r="DQ6" s="52">
        <f t="shared" si="9"/>
        <v>159.69999999999999</v>
      </c>
      <c r="DR6" s="52">
        <f t="shared" si="9"/>
        <v>159.6</v>
      </c>
      <c r="DS6" s="52">
        <f t="shared" si="9"/>
        <v>128.5</v>
      </c>
      <c r="DT6" s="52">
        <f t="shared" si="9"/>
        <v>138.1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15">
      <c r="A7" s="37" t="s">
        <v>103</v>
      </c>
      <c r="B7" s="48">
        <f t="shared" ref="B7:X7" si="10">B8</f>
        <v>2021</v>
      </c>
      <c r="C7" s="48">
        <f t="shared" si="10"/>
        <v>325287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3</v>
      </c>
      <c r="H7" s="48" t="str">
        <f t="shared" si="10"/>
        <v>島根県　隠岐の島町</v>
      </c>
      <c r="I7" s="48" t="str">
        <f t="shared" si="10"/>
        <v>西郷港埠頭第二駐車場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12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1408</v>
      </c>
      <c r="V7" s="51">
        <f t="shared" si="10"/>
        <v>52</v>
      </c>
      <c r="W7" s="51">
        <f t="shared" si="10"/>
        <v>100</v>
      </c>
      <c r="X7" s="50" t="str">
        <f t="shared" si="10"/>
        <v>代行制</v>
      </c>
      <c r="Y7" s="52">
        <f>Y8</f>
        <v>100</v>
      </c>
      <c r="Z7" s="52">
        <f t="shared" ref="Z7:AH7" si="11">Z8</f>
        <v>100</v>
      </c>
      <c r="AA7" s="52">
        <f t="shared" si="11"/>
        <v>107</v>
      </c>
      <c r="AB7" s="52">
        <f t="shared" si="11"/>
        <v>98.2</v>
      </c>
      <c r="AC7" s="52">
        <f t="shared" si="11"/>
        <v>150</v>
      </c>
      <c r="AD7" s="52">
        <f t="shared" si="11"/>
        <v>241.9</v>
      </c>
      <c r="AE7" s="52">
        <f t="shared" si="11"/>
        <v>465.2</v>
      </c>
      <c r="AF7" s="52">
        <f t="shared" si="11"/>
        <v>1736.5</v>
      </c>
      <c r="AG7" s="52">
        <f t="shared" si="11"/>
        <v>3200.8</v>
      </c>
      <c r="AH7" s="52">
        <f t="shared" si="11"/>
        <v>274.39999999999998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2.2999999999999998</v>
      </c>
      <c r="AP7" s="52">
        <f t="shared" si="12"/>
        <v>9.6999999999999993</v>
      </c>
      <c r="AQ7" s="52">
        <f t="shared" si="12"/>
        <v>1.3</v>
      </c>
      <c r="AR7" s="52">
        <f t="shared" si="12"/>
        <v>4.8</v>
      </c>
      <c r="AS7" s="52">
        <f t="shared" si="12"/>
        <v>3.3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33</v>
      </c>
      <c r="BA7" s="53">
        <f t="shared" si="13"/>
        <v>14</v>
      </c>
      <c r="BB7" s="53">
        <f t="shared" si="13"/>
        <v>4</v>
      </c>
      <c r="BC7" s="53">
        <f t="shared" si="13"/>
        <v>98</v>
      </c>
      <c r="BD7" s="53">
        <f t="shared" si="13"/>
        <v>13</v>
      </c>
      <c r="BE7" s="51"/>
      <c r="BF7" s="52">
        <f>BF8</f>
        <v>5</v>
      </c>
      <c r="BG7" s="52">
        <f t="shared" ref="BG7:BO7" si="14">BG8</f>
        <v>6</v>
      </c>
      <c r="BH7" s="52">
        <f t="shared" si="14"/>
        <v>14</v>
      </c>
      <c r="BI7" s="52">
        <f t="shared" si="14"/>
        <v>18</v>
      </c>
      <c r="BJ7" s="52">
        <f t="shared" si="14"/>
        <v>44.9</v>
      </c>
      <c r="BK7" s="52">
        <f t="shared" si="14"/>
        <v>19.8</v>
      </c>
      <c r="BL7" s="52">
        <f t="shared" si="14"/>
        <v>33.700000000000003</v>
      </c>
      <c r="BM7" s="52">
        <f t="shared" si="14"/>
        <v>28.9</v>
      </c>
      <c r="BN7" s="52">
        <f t="shared" si="14"/>
        <v>-56.4</v>
      </c>
      <c r="BO7" s="52">
        <f t="shared" si="14"/>
        <v>16.899999999999999</v>
      </c>
      <c r="BP7" s="49"/>
      <c r="BQ7" s="53">
        <f>BQ8</f>
        <v>0</v>
      </c>
      <c r="BR7" s="53">
        <f t="shared" ref="BR7:BZ7" si="15">BR8</f>
        <v>0</v>
      </c>
      <c r="BS7" s="53">
        <f t="shared" si="15"/>
        <v>266</v>
      </c>
      <c r="BT7" s="53">
        <f t="shared" si="15"/>
        <v>-43</v>
      </c>
      <c r="BU7" s="53">
        <f t="shared" si="15"/>
        <v>2168</v>
      </c>
      <c r="BV7" s="53">
        <f t="shared" si="15"/>
        <v>8624</v>
      </c>
      <c r="BW7" s="53">
        <f t="shared" si="15"/>
        <v>6546</v>
      </c>
      <c r="BX7" s="53">
        <f t="shared" si="15"/>
        <v>8262</v>
      </c>
      <c r="BY7" s="53">
        <f t="shared" si="15"/>
        <v>1059</v>
      </c>
      <c r="BZ7" s="53">
        <f t="shared" si="15"/>
        <v>2866</v>
      </c>
      <c r="CA7" s="51"/>
      <c r="CB7" s="52" t="s">
        <v>104</v>
      </c>
      <c r="CC7" s="52" t="s">
        <v>104</v>
      </c>
      <c r="CD7" s="52" t="s">
        <v>104</v>
      </c>
      <c r="CE7" s="52" t="s">
        <v>104</v>
      </c>
      <c r="CF7" s="52" t="s">
        <v>104</v>
      </c>
      <c r="CG7" s="52" t="s">
        <v>104</v>
      </c>
      <c r="CH7" s="52" t="s">
        <v>104</v>
      </c>
      <c r="CI7" s="52" t="s">
        <v>104</v>
      </c>
      <c r="CJ7" s="52" t="s">
        <v>104</v>
      </c>
      <c r="CK7" s="52" t="s">
        <v>102</v>
      </c>
      <c r="CL7" s="49"/>
      <c r="CM7" s="51">
        <f>CM8</f>
        <v>0</v>
      </c>
      <c r="CN7" s="51">
        <f>CN8</f>
        <v>5885</v>
      </c>
      <c r="CO7" s="52" t="s">
        <v>104</v>
      </c>
      <c r="CP7" s="52" t="s">
        <v>104</v>
      </c>
      <c r="CQ7" s="52" t="s">
        <v>104</v>
      </c>
      <c r="CR7" s="52" t="s">
        <v>104</v>
      </c>
      <c r="CS7" s="52" t="s">
        <v>104</v>
      </c>
      <c r="CT7" s="52" t="s">
        <v>104</v>
      </c>
      <c r="CU7" s="52" t="s">
        <v>104</v>
      </c>
      <c r="CV7" s="52" t="s">
        <v>104</v>
      </c>
      <c r="CW7" s="52" t="s">
        <v>104</v>
      </c>
      <c r="CX7" s="52" t="s">
        <v>102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59.6</v>
      </c>
      <c r="DF7" s="52">
        <f t="shared" si="16"/>
        <v>51.7</v>
      </c>
      <c r="DG7" s="52">
        <f t="shared" si="16"/>
        <v>51.5</v>
      </c>
      <c r="DH7" s="52">
        <f t="shared" si="16"/>
        <v>764.6</v>
      </c>
      <c r="DI7" s="52">
        <f t="shared" si="16"/>
        <v>72.599999999999994</v>
      </c>
      <c r="DJ7" s="49"/>
      <c r="DK7" s="52">
        <f>DK8</f>
        <v>440.9</v>
      </c>
      <c r="DL7" s="52">
        <f t="shared" ref="DL7:DT7" si="17">DL8</f>
        <v>454.5</v>
      </c>
      <c r="DM7" s="52">
        <f t="shared" si="17"/>
        <v>522.70000000000005</v>
      </c>
      <c r="DN7" s="52">
        <f t="shared" si="17"/>
        <v>125</v>
      </c>
      <c r="DO7" s="52">
        <f t="shared" si="17"/>
        <v>323.10000000000002</v>
      </c>
      <c r="DP7" s="52">
        <f t="shared" si="17"/>
        <v>151.19999999999999</v>
      </c>
      <c r="DQ7" s="52">
        <f t="shared" si="17"/>
        <v>159.69999999999999</v>
      </c>
      <c r="DR7" s="52">
        <f t="shared" si="17"/>
        <v>159.6</v>
      </c>
      <c r="DS7" s="52">
        <f t="shared" si="17"/>
        <v>128.5</v>
      </c>
      <c r="DT7" s="52">
        <f t="shared" si="17"/>
        <v>138.1</v>
      </c>
      <c r="DU7" s="49"/>
    </row>
    <row r="8" spans="1:125" s="54" customFormat="1" x14ac:dyDescent="0.15">
      <c r="A8" s="37"/>
      <c r="B8" s="55">
        <v>2021</v>
      </c>
      <c r="C8" s="55">
        <v>325287</v>
      </c>
      <c r="D8" s="55">
        <v>47</v>
      </c>
      <c r="E8" s="55">
        <v>14</v>
      </c>
      <c r="F8" s="55">
        <v>0</v>
      </c>
      <c r="G8" s="55">
        <v>3</v>
      </c>
      <c r="H8" s="55" t="s">
        <v>105</v>
      </c>
      <c r="I8" s="55" t="s">
        <v>106</v>
      </c>
      <c r="J8" s="55" t="s">
        <v>107</v>
      </c>
      <c r="K8" s="55" t="s">
        <v>108</v>
      </c>
      <c r="L8" s="55" t="s">
        <v>109</v>
      </c>
      <c r="M8" s="55" t="s">
        <v>110</v>
      </c>
      <c r="N8" s="55" t="s">
        <v>111</v>
      </c>
      <c r="O8" s="56" t="s">
        <v>112</v>
      </c>
      <c r="P8" s="57" t="s">
        <v>113</v>
      </c>
      <c r="Q8" s="57" t="s">
        <v>114</v>
      </c>
      <c r="R8" s="58">
        <v>12</v>
      </c>
      <c r="S8" s="57" t="s">
        <v>115</v>
      </c>
      <c r="T8" s="57" t="s">
        <v>116</v>
      </c>
      <c r="U8" s="58">
        <v>1408</v>
      </c>
      <c r="V8" s="58">
        <v>52</v>
      </c>
      <c r="W8" s="58">
        <v>100</v>
      </c>
      <c r="X8" s="57" t="s">
        <v>117</v>
      </c>
      <c r="Y8" s="59">
        <v>100</v>
      </c>
      <c r="Z8" s="59">
        <v>100</v>
      </c>
      <c r="AA8" s="59">
        <v>107</v>
      </c>
      <c r="AB8" s="59">
        <v>98.2</v>
      </c>
      <c r="AC8" s="59">
        <v>150</v>
      </c>
      <c r="AD8" s="59">
        <v>241.9</v>
      </c>
      <c r="AE8" s="59">
        <v>465.2</v>
      </c>
      <c r="AF8" s="59">
        <v>1736.5</v>
      </c>
      <c r="AG8" s="59">
        <v>3200.8</v>
      </c>
      <c r="AH8" s="59">
        <v>274.39999999999998</v>
      </c>
      <c r="AI8" s="56">
        <v>236.1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2.2999999999999998</v>
      </c>
      <c r="AP8" s="59">
        <v>9.6999999999999993</v>
      </c>
      <c r="AQ8" s="59">
        <v>1.3</v>
      </c>
      <c r="AR8" s="59">
        <v>4.8</v>
      </c>
      <c r="AS8" s="59">
        <v>3.3</v>
      </c>
      <c r="AT8" s="56">
        <v>5.2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33</v>
      </c>
      <c r="BA8" s="60">
        <v>14</v>
      </c>
      <c r="BB8" s="60">
        <v>4</v>
      </c>
      <c r="BC8" s="60">
        <v>98</v>
      </c>
      <c r="BD8" s="60">
        <v>13</v>
      </c>
      <c r="BE8" s="60">
        <v>3111</v>
      </c>
      <c r="BF8" s="59">
        <v>5</v>
      </c>
      <c r="BG8" s="59">
        <v>6</v>
      </c>
      <c r="BH8" s="59">
        <v>14</v>
      </c>
      <c r="BI8" s="59">
        <v>18</v>
      </c>
      <c r="BJ8" s="59">
        <v>44.9</v>
      </c>
      <c r="BK8" s="59">
        <v>19.8</v>
      </c>
      <c r="BL8" s="59">
        <v>33.700000000000003</v>
      </c>
      <c r="BM8" s="59">
        <v>28.9</v>
      </c>
      <c r="BN8" s="59">
        <v>-56.4</v>
      </c>
      <c r="BO8" s="59">
        <v>16.899999999999999</v>
      </c>
      <c r="BP8" s="56">
        <v>0.8</v>
      </c>
      <c r="BQ8" s="60">
        <v>0</v>
      </c>
      <c r="BR8" s="60">
        <v>0</v>
      </c>
      <c r="BS8" s="60">
        <v>266</v>
      </c>
      <c r="BT8" s="61">
        <v>-43</v>
      </c>
      <c r="BU8" s="61">
        <v>2168</v>
      </c>
      <c r="BV8" s="60">
        <v>8624</v>
      </c>
      <c r="BW8" s="60">
        <v>6546</v>
      </c>
      <c r="BX8" s="60">
        <v>8262</v>
      </c>
      <c r="BY8" s="60">
        <v>1059</v>
      </c>
      <c r="BZ8" s="60">
        <v>2866</v>
      </c>
      <c r="CA8" s="58">
        <v>10906</v>
      </c>
      <c r="CB8" s="59" t="s">
        <v>109</v>
      </c>
      <c r="CC8" s="59" t="s">
        <v>109</v>
      </c>
      <c r="CD8" s="59" t="s">
        <v>109</v>
      </c>
      <c r="CE8" s="59" t="s">
        <v>109</v>
      </c>
      <c r="CF8" s="59" t="s">
        <v>109</v>
      </c>
      <c r="CG8" s="59" t="s">
        <v>109</v>
      </c>
      <c r="CH8" s="59" t="s">
        <v>109</v>
      </c>
      <c r="CI8" s="59" t="s">
        <v>109</v>
      </c>
      <c r="CJ8" s="59" t="s">
        <v>109</v>
      </c>
      <c r="CK8" s="59" t="s">
        <v>109</v>
      </c>
      <c r="CL8" s="56" t="s">
        <v>109</v>
      </c>
      <c r="CM8" s="58">
        <v>0</v>
      </c>
      <c r="CN8" s="58">
        <v>5885</v>
      </c>
      <c r="CO8" s="59" t="s">
        <v>109</v>
      </c>
      <c r="CP8" s="59" t="s">
        <v>109</v>
      </c>
      <c r="CQ8" s="59" t="s">
        <v>109</v>
      </c>
      <c r="CR8" s="59" t="s">
        <v>109</v>
      </c>
      <c r="CS8" s="59" t="s">
        <v>109</v>
      </c>
      <c r="CT8" s="59" t="s">
        <v>109</v>
      </c>
      <c r="CU8" s="59" t="s">
        <v>109</v>
      </c>
      <c r="CV8" s="59" t="s">
        <v>109</v>
      </c>
      <c r="CW8" s="59" t="s">
        <v>109</v>
      </c>
      <c r="CX8" s="59" t="s">
        <v>109</v>
      </c>
      <c r="CY8" s="56" t="s">
        <v>109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59.6</v>
      </c>
      <c r="DF8" s="59">
        <v>51.7</v>
      </c>
      <c r="DG8" s="59">
        <v>51.5</v>
      </c>
      <c r="DH8" s="59">
        <v>764.6</v>
      </c>
      <c r="DI8" s="59">
        <v>72.599999999999994</v>
      </c>
      <c r="DJ8" s="56">
        <v>99.8</v>
      </c>
      <c r="DK8" s="59">
        <v>440.9</v>
      </c>
      <c r="DL8" s="59">
        <v>454.5</v>
      </c>
      <c r="DM8" s="59">
        <v>522.70000000000005</v>
      </c>
      <c r="DN8" s="59">
        <v>125</v>
      </c>
      <c r="DO8" s="59">
        <v>323.10000000000002</v>
      </c>
      <c r="DP8" s="59">
        <v>151.19999999999999</v>
      </c>
      <c r="DQ8" s="59">
        <v>159.69999999999999</v>
      </c>
      <c r="DR8" s="59">
        <v>159.6</v>
      </c>
      <c r="DS8" s="59">
        <v>128.5</v>
      </c>
      <c r="DT8" s="59">
        <v>138.1</v>
      </c>
      <c r="DU8" s="56">
        <v>178.5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118</v>
      </c>
      <c r="C10" s="64" t="s">
        <v>119</v>
      </c>
      <c r="D10" s="64" t="s">
        <v>120</v>
      </c>
      <c r="E10" s="64" t="s">
        <v>121</v>
      </c>
      <c r="F10" s="64" t="s">
        <v>122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53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2023-02-22T00:17:19Z</cp:lastPrinted>
  <dcterms:created xsi:type="dcterms:W3CDTF">2022-12-09T03:29:56Z</dcterms:created>
  <dcterms:modified xsi:type="dcterms:W3CDTF">2023-02-22T00:17:51Z</dcterms:modified>
  <cp:category/>
</cp:coreProperties>
</file>