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19_隠岐の島町\"/>
    </mc:Choice>
  </mc:AlternateContent>
  <workbookProtection workbookAlgorithmName="SHA-512" workbookHashValue="aN3ahketC3fDtqCTJmjdGn1ugUhvKKXyOyOOjN0XSR7Ese4GFbsLzi7WqeLdWfKHKUrS7fG80+qHZcxUb+TDBA==" workbookSaltValue="OWzLsX3Aa8k06N1MOabQiw==" workbookSpinCount="100000" lockStructure="1"/>
  <bookViews>
    <workbookView xWindow="-28920" yWindow="-105"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P6" i="5"/>
  <c r="P10" i="4" s="1"/>
  <c r="O6" i="5"/>
  <c r="I10" i="4" s="1"/>
  <c r="N6" i="5"/>
  <c r="B10" i="4" s="1"/>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H85" i="4"/>
  <c r="AT10" i="4"/>
  <c r="AL10" i="4"/>
  <c r="W10" i="4"/>
  <c r="BB8" i="4"/>
  <c r="AT8" i="4"/>
  <c r="W8" i="4"/>
  <c r="P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<sst xmlns="http://schemas.openxmlformats.org/spreadsheetml/2006/main" count="228" uniqueCount="114">
  <si>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</si>
  <si>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</si>
  <si>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</si>
  <si>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</si>
  <si>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</si>
  <si>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</si>
  <si>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</si>
  <si>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</si>
  <si>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</si>
  <si>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</si>
  <si>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</si>
  <si>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</si>
  <si>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</si>
  <si>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</si>
  <si>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</si>
  <si>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</si>
  <si>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</si>
  <si>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</si>
  <si>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</si>
  <si>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</si>
  <si>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</si>
  <si>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</si>
  <si>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</si>
  <si>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</si>
  <si>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</si>
  <si>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</si>
  <si>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</si>
  <si>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</si>
  <si>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</si>
  <si>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</si>
  <si>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</si>
  <si>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</si>
  <si>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</si>
  <si>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</si>
  <si>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</si>
  <si>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</si>
  <si>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</si>
  <si>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</si>
  <si>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</si>
  <si>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</si>
  <si>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</si>
  <si>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</si>
  <si>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</si>
  <si>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</si>
  <si>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</si>
  <si>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</si>
  <si>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</si>
  <si>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</si>
  <si>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</si>
  <si>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</si>
  <si>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</si>
  <si>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</si>
  <si>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</si>
  <si>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</si>
  <si>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</si>
  <si>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</si>
  <si>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</si>
  <si>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</si>
  <si>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</si>
  <si>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</si>
  <si>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</si>
  <si>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</si>
  <si>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</si>
  <si>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</si>
  <si>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</si>
  <si>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</si>
  <si>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</si>
  <si>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</si>
  <si>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</si>
  <si>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</si>
  <si>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</si>
  <si>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</si>
  <si>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</si>
  <si>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</si>
  <si>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</si>
  <si>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</si>
  <si>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</si>
  <si>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</si>
  <si>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</si>
  <si>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</si>
  <si>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</si>
  <si>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</si>
  <si>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</si>
  <si>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</si>
  <si>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</si>
  <si>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</si>
  <si>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</si>
  <si>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</si>
  <si>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</si>
  <si>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</si>
  <si>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</si>
  <si>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</si>
  <si>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</si>
  <si>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</si>
  <si>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</si>
  <si>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</si>
  <si>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</si>
  <si>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</si>
  <si>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</si>
  <si>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</si>
  <si>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</si>
  <si>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</si>
  <si>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</si>
  <si>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</si>
  <si>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</si>
  <si>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</si>
  <si>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</si>
  <si>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</si>
  <si>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</si>
  <si>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</si>
  <si>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</si>
  <si>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①人口集中地域の供用開始もS34～38年からであり、主な施設の取得から60年程度経過しているなど、今後も計画的な老朽施設の更新が必要である。
②簡水統合により管路経年化率も増加した。計画的な更新が必要だが、現在は下水道整備にあわせて管路更新を行っている。
③年度ごとに浄水場などの施設と管路の更新率の割合にばらつきがある。計画的な管路更新を進める必要があるが、経営資源等の制約上、現在は管路更新率の平準化は困難な状況にある。</t>
    <rPh sb="1" eb="3">
      <t>ジンコウ</t>
    </rPh>
    <rPh sb="3" eb="5">
      <t>シュウチュウ</t>
    </rPh>
    <rPh sb="5" eb="7">
      <t>チイキ</t>
    </rPh>
    <rPh sb="8" eb="12">
      <t>キョウヨウカイシ</t>
    </rPh>
    <rPh sb="19" eb="20">
      <t>ネン</t>
    </rPh>
    <rPh sb="26" eb="27">
      <t>オモ</t>
    </rPh>
    <rPh sb="28" eb="30">
      <t>シセツ</t>
    </rPh>
    <rPh sb="31" eb="33">
      <t>シュトク</t>
    </rPh>
    <rPh sb="37" eb="40">
      <t>ネンテイド</t>
    </rPh>
    <rPh sb="40" eb="42">
      <t>ケイカ</t>
    </rPh>
    <rPh sb="49" eb="51">
      <t>コンゴ</t>
    </rPh>
    <rPh sb="52" eb="55">
      <t>ケイカクテキ</t>
    </rPh>
    <rPh sb="56" eb="60">
      <t>ロウキュウシセツ</t>
    </rPh>
    <rPh sb="61" eb="63">
      <t>コウシン</t>
    </rPh>
    <rPh sb="64" eb="66">
      <t>ヒツヨウ</t>
    </rPh>
    <rPh sb="72" eb="76">
      <t>カンスイトウゴウ</t>
    </rPh>
    <rPh sb="79" eb="85">
      <t>カンロケイネンカリツ</t>
    </rPh>
    <rPh sb="86" eb="88">
      <t>ゾウカ</t>
    </rPh>
    <rPh sb="91" eb="94">
      <t>ケイカクテキ</t>
    </rPh>
    <rPh sb="95" eb="97">
      <t>コウシン</t>
    </rPh>
    <rPh sb="98" eb="100">
      <t>ヒツヨウ</t>
    </rPh>
    <rPh sb="103" eb="105">
      <t>ゲンザイ</t>
    </rPh>
    <rPh sb="106" eb="109">
      <t>ゲスイドウ</t>
    </rPh>
    <rPh sb="109" eb="111">
      <t>セイビ</t>
    </rPh>
    <rPh sb="116" eb="120">
      <t>カンロコウシン</t>
    </rPh>
    <rPh sb="121" eb="122">
      <t>オコナ</t>
    </rPh>
    <rPh sb="129" eb="131">
      <t>ネンド</t>
    </rPh>
    <rPh sb="134" eb="137">
      <t>ジョウスイジョウ</t>
    </rPh>
    <rPh sb="140" eb="142">
      <t>シセツ</t>
    </rPh>
    <rPh sb="143" eb="145">
      <t>カンロ</t>
    </rPh>
    <rPh sb="146" eb="149">
      <t>コウシンリツ</t>
    </rPh>
    <rPh sb="150" eb="152">
      <t>ワリアイ</t>
    </rPh>
    <rPh sb="161" eb="164">
      <t>ケイカクテキ</t>
    </rPh>
    <rPh sb="165" eb="169">
      <t>カンロコウシン</t>
    </rPh>
    <rPh sb="170" eb="171">
      <t>スス</t>
    </rPh>
    <rPh sb="173" eb="175">
      <t>ヒツヨウ</t>
    </rPh>
    <rPh sb="180" eb="185">
      <t>ケイエイシゲントウ</t>
    </rPh>
    <rPh sb="186" eb="189">
      <t>セイヤクジョウ</t>
    </rPh>
    <rPh sb="190" eb="192">
      <t>ゲンザイ</t>
    </rPh>
    <rPh sb="193" eb="198">
      <t>カンロコウシンリツ</t>
    </rPh>
    <rPh sb="199" eb="202">
      <t>ヘイジュンカ</t>
    </rPh>
    <rPh sb="203" eb="205">
      <t>コンナン</t>
    </rPh>
    <rPh sb="206" eb="208">
      <t>ジョウキョウ</t>
    </rPh>
    <phoneticPr fontId="4"/>
  </si>
  <si>
    <t>　当町水道事業の経営は離島という地理的条件や給水人口の減少等による収益の減少により厳しい状況にある。
　各比率についても簡水統合等の影響により悪化しており、現在は改善に向けた取組を行っている。
　耐用年数を経過した施設の更新も必要となってきており、維持管理費の削減や料金水準の適正化を行いながら、計画的な経営を行う必要がある。</t>
    <rPh sb="107" eb="109">
      <t>シセツ</t>
    </rPh>
    <phoneticPr fontId="4"/>
  </si>
  <si>
    <t>①H29は簡水統合により、資本費が増加したため赤字となっていたが、料金改定や中古資産の償却終了に伴い、収支比率についても改善傾向にある。R3は資産減耗費が大幅に増加したため、一時的に収支比率が悪化した。
②現在は累積欠損金は生じていない。
③H29の簡水統合により企業利息等の流動負債が増加したことにより流動比率が100%を下回った。流動負債は減少傾向ではあるが、料金収入についても減少していることから、事業の見直し等を行い、費用の削減に努める必要がある。
④H29の簡水統合により比率が増加した。R5以降は企業債残高の減少が見込まれるが、依然として旧簡水債の比率が大きい状況にあり、債務残高の減少を図る必要がある。
⑤H29の簡水統合により悪化したが、料金改定等により改善傾向にある。
⑥H29の簡水統合による資本費の増のため、依然として高くなっている。企業債利息等の支払額はR4から減少に転じる見込みだが、その他の費用についても削減に努める必要がある。
⑦類似団体と比較して高い数値となっているが、今後も施設規模の適正化に留意した施設の更新を行っていく必要がある。
⑧漏水調査等により改善傾向にあるが、今後も老朽施設の更新を進める必要がある。また、空き家における漏水対策等も行う必要がある。</t>
    <rPh sb="5" eb="9">
      <t>カンスイトウゴウ</t>
    </rPh>
    <rPh sb="13" eb="16">
      <t>シホンヒ</t>
    </rPh>
    <rPh sb="17" eb="19">
      <t>ゾウカ</t>
    </rPh>
    <rPh sb="23" eb="25">
      <t>アカジ</t>
    </rPh>
    <rPh sb="33" eb="37">
      <t>リョウキンカイテイ</t>
    </rPh>
    <rPh sb="38" eb="42">
      <t>チュウコシサン</t>
    </rPh>
    <rPh sb="43" eb="47">
      <t>ショウキャクシュウリョウ</t>
    </rPh>
    <rPh sb="48" eb="49">
      <t>トモナ</t>
    </rPh>
    <rPh sb="51" eb="55">
      <t>シュウシヒリツ</t>
    </rPh>
    <rPh sb="60" eb="64">
      <t>カイゼンケイコウ</t>
    </rPh>
    <rPh sb="71" eb="76">
      <t>シサンゲンモウヒ</t>
    </rPh>
    <rPh sb="77" eb="79">
      <t>オオハバ</t>
    </rPh>
    <rPh sb="80" eb="82">
      <t>ゾウカ</t>
    </rPh>
    <rPh sb="87" eb="90">
      <t>イチジテキ</t>
    </rPh>
    <rPh sb="91" eb="95">
      <t>シュウシヒリツ</t>
    </rPh>
    <rPh sb="96" eb="98">
      <t>アッカ</t>
    </rPh>
    <rPh sb="103" eb="105">
      <t>ゲンザイ</t>
    </rPh>
    <rPh sb="106" eb="111">
      <t>ルイセキケッソンキン</t>
    </rPh>
    <rPh sb="112" eb="113">
      <t>ショウ</t>
    </rPh>
    <rPh sb="125" eb="129">
      <t>カンスイトウゴウ</t>
    </rPh>
    <rPh sb="143" eb="145">
      <t>ゾウカ</t>
    </rPh>
    <rPh sb="152" eb="156">
      <t>リュウドウヒリツ</t>
    </rPh>
    <rPh sb="162" eb="164">
      <t>シタマワ</t>
    </rPh>
    <rPh sb="167" eb="171">
      <t>リュウドウフサイ</t>
    </rPh>
    <rPh sb="172" eb="176">
      <t>ゲンショウケイコウ</t>
    </rPh>
    <rPh sb="182" eb="186">
      <t>リョウキンシュウニュウ</t>
    </rPh>
    <rPh sb="191" eb="193">
      <t>ゲンショウ</t>
    </rPh>
    <rPh sb="202" eb="204">
      <t>ジギョウ</t>
    </rPh>
    <rPh sb="205" eb="207">
      <t>ミナオ</t>
    </rPh>
    <rPh sb="208" eb="209">
      <t>トウ</t>
    </rPh>
    <rPh sb="210" eb="211">
      <t>オコナ</t>
    </rPh>
    <rPh sb="213" eb="215">
      <t>ヒヨウ</t>
    </rPh>
    <rPh sb="216" eb="218">
      <t>サクゲン</t>
    </rPh>
    <rPh sb="219" eb="220">
      <t>ツト</t>
    </rPh>
    <rPh sb="222" eb="224">
      <t>ヒツヨウ</t>
    </rPh>
    <rPh sb="234" eb="238">
      <t>カンスイトウゴウ</t>
    </rPh>
    <rPh sb="241" eb="243">
      <t>ヒリツ</t>
    </rPh>
    <rPh sb="244" eb="246">
      <t>ゾウカ</t>
    </rPh>
    <rPh sb="251" eb="253">
      <t>イコウ</t>
    </rPh>
    <rPh sb="254" eb="259">
      <t>キギョウサイザンダカ</t>
    </rPh>
    <rPh sb="260" eb="262">
      <t>ゲンショウ</t>
    </rPh>
    <rPh sb="263" eb="265">
      <t>ミコ</t>
    </rPh>
    <rPh sb="270" eb="272">
      <t>イゼン</t>
    </rPh>
    <rPh sb="275" eb="279">
      <t>キュウカンスイサイ</t>
    </rPh>
    <rPh sb="280" eb="282">
      <t>ヒリツ</t>
    </rPh>
    <rPh sb="283" eb="284">
      <t>オオ</t>
    </rPh>
    <rPh sb="286" eb="288">
      <t>ジョウキョウ</t>
    </rPh>
    <rPh sb="292" eb="296">
      <t>サイムザンダカ</t>
    </rPh>
    <rPh sb="297" eb="299">
      <t>ゲンショウ</t>
    </rPh>
    <rPh sb="300" eb="301">
      <t>ハカ</t>
    </rPh>
    <rPh sb="302" eb="304">
      <t>ヒツヨウ</t>
    </rPh>
    <rPh sb="314" eb="318">
      <t>カンスイトウゴウ</t>
    </rPh>
    <rPh sb="321" eb="323">
      <t>アッカ</t>
    </rPh>
    <rPh sb="327" eb="331">
      <t>リョウキンカイテイ</t>
    </rPh>
    <rPh sb="331" eb="332">
      <t>トウ</t>
    </rPh>
    <rPh sb="335" eb="337">
      <t>カイゼン</t>
    </rPh>
    <rPh sb="337" eb="339">
      <t>ケイコウ</t>
    </rPh>
    <rPh sb="349" eb="353">
      <t>カンスイトウゴウ</t>
    </rPh>
    <rPh sb="356" eb="359">
      <t>シホンヒ</t>
    </rPh>
    <rPh sb="360" eb="361">
      <t>ゾウ</t>
    </rPh>
    <rPh sb="365" eb="367">
      <t>イゼン</t>
    </rPh>
    <rPh sb="370" eb="371">
      <t>タカ</t>
    </rPh>
    <rPh sb="378" eb="381">
      <t>キギョウサイ</t>
    </rPh>
    <rPh sb="381" eb="384">
      <t>リソクトウ</t>
    </rPh>
    <rPh sb="385" eb="388">
      <t>シハライガク</t>
    </rPh>
    <rPh sb="393" eb="395">
      <t>ゲンショウ</t>
    </rPh>
    <rPh sb="396" eb="397">
      <t>テン</t>
    </rPh>
    <rPh sb="399" eb="401">
      <t>ミコ</t>
    </rPh>
    <rPh sb="407" eb="408">
      <t>ホカ</t>
    </rPh>
    <rPh sb="409" eb="411">
      <t>ヒヨウ</t>
    </rPh>
    <rPh sb="416" eb="418">
      <t>サクゲン</t>
    </rPh>
    <rPh sb="419" eb="420">
      <t>ツト</t>
    </rPh>
    <rPh sb="422" eb="424">
      <t>ヒツヨウ</t>
    </rPh>
    <rPh sb="430" eb="434">
      <t>ルイジダンタイ</t>
    </rPh>
    <rPh sb="435" eb="437">
      <t>ヒカク</t>
    </rPh>
    <rPh sb="439" eb="440">
      <t>タカ</t>
    </rPh>
    <rPh sb="441" eb="443">
      <t>スウチ</t>
    </rPh>
    <rPh sb="451" eb="453">
      <t>コンゴ</t>
    </rPh>
    <rPh sb="454" eb="458">
      <t>シセツキボ</t>
    </rPh>
    <rPh sb="459" eb="462">
      <t>テキセイカ</t>
    </rPh>
    <rPh sb="463" eb="465">
      <t>リュウイ</t>
    </rPh>
    <rPh sb="473" eb="474">
      <t>オコナ</t>
    </rPh>
    <rPh sb="478" eb="480">
      <t>ヒツヨウ</t>
    </rPh>
    <rPh sb="486" eb="491">
      <t>ロウスイチョウサトウ</t>
    </rPh>
    <rPh sb="494" eb="498">
      <t>カイゼンケイコウ</t>
    </rPh>
    <rPh sb="503" eb="505">
      <t>コンゴ</t>
    </rPh>
    <rPh sb="506" eb="510">
      <t>ロウキュウシセツ</t>
    </rPh>
    <rPh sb="511" eb="513">
      <t>コウシン</t>
    </rPh>
    <rPh sb="514" eb="515">
      <t>スス</t>
    </rPh>
    <rPh sb="517" eb="519">
      <t>ヒツヨウ</t>
    </rPh>
    <rPh sb="526" eb="527">
      <t>ア</t>
    </rPh>
    <rPh sb="528" eb="529">
      <t>ヤ</t>
    </rPh>
    <rPh sb="533" eb="535">
      <t>ロウスイ</t>
    </rPh>
    <rPh sb="535" eb="537">
      <t>タイサク</t>
    </rPh>
    <rPh sb="537" eb="538">
      <t>トウ</t>
    </rPh>
    <rPh sb="539" eb="540">
      <t>オコナ</t>
    </rPh>
    <rPh sb="541" eb="5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</si>
</sst>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0.27</c:v>
                </c:pt>
                <c:pt idx="1">
                  <c:v>0.47</c:v>
                </c:pt>
                <c:pt idx="2">
                  <c:v>0.59</c:v>
                </c:pt>
                <c:pt idx="3">
                  <c:v>0.34</c:v>
                </c:pt>
                <c:pt idx="4">
                  <c:v>0.15</c:v>
                </c:pt>
              </c:numCache>
            </c:numRef>
          </c:val>
          <c:extLst>
            <c:ext xmlns:c16="http://schemas.microsoft.com/office/drawing/2014/chart" uri="{C3380CC4-5D6E-409C-BE32-E72D297353CC}">
              <c16:uniqueId val="{00000000-3CFD-4FEE-A0C6-C0FC951E8C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3CFD-4FEE-A0C6-C0FC951E8C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64.319999999999993</c:v>
                </c:pt>
                <c:pt idx="1">
                  <c:v>64.34</c:v>
                </c:pt>
                <c:pt idx="2">
                  <c:v>60.93</c:v>
                </c:pt>
                <c:pt idx="3">
                  <c:v>61.29</c:v>
                </c:pt>
                <c:pt idx="4">
                  <c:v>59.72</c:v>
                </c:pt>
              </c:numCache>
            </c:numRef>
          </c:val>
          <c:extLst>
            <c:ext xmlns:c16="http://schemas.microsoft.com/office/drawing/2014/chart" uri="{C3380CC4-5D6E-409C-BE32-E72D297353CC}">
              <c16:uniqueId val="{00000000-883B-49A4-8111-FC7342FB13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883B-49A4-8111-FC7342FB13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79.8</c:v>
                </c:pt>
                <c:pt idx="1">
                  <c:v>78.12</c:v>
                </c:pt>
                <c:pt idx="2">
                  <c:v>80.34</c:v>
                </c:pt>
                <c:pt idx="3">
                  <c:v>81.03</c:v>
                </c:pt>
                <c:pt idx="4">
                  <c:v>79.77</c:v>
                </c:pt>
              </c:numCache>
            </c:numRef>
          </c:val>
          <c:extLst>
            <c:ext xmlns:c16="http://schemas.microsoft.com/office/drawing/2014/chart" uri="{C3380CC4-5D6E-409C-BE32-E72D297353CC}">
              <c16:uniqueId val="{00000000-83DE-48CE-AB46-AB6EB69B69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83DE-48CE-AB46-AB6EB69B69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94.6</c:v>
                </c:pt>
                <c:pt idx="1">
                  <c:v>100.66</c:v>
                </c:pt>
                <c:pt idx="2">
                  <c:v>104.79</c:v>
                </c:pt>
                <c:pt idx="3">
                  <c:v>108.15</c:v>
                </c:pt>
                <c:pt idx="4">
                  <c:v>100.99</c:v>
                </c:pt>
              </c:numCache>
            </c:numRef>
          </c:val>
          <c:extLst>
            <c:ext xmlns:c16="http://schemas.microsoft.com/office/drawing/2014/chart" uri="{C3380CC4-5D6E-409C-BE32-E72D297353CC}">
              <c16:uniqueId val="{00000000-0BC3-4CE2-AC59-79AF0E9B06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0BC3-4CE2-AC59-79AF0E9B06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35.520000000000003</c:v>
                </c:pt>
                <c:pt idx="1">
                  <c:v>39.159999999999997</c:v>
                </c:pt>
                <c:pt idx="2">
                  <c:v>38.229999999999997</c:v>
                </c:pt>
                <c:pt idx="3">
                  <c:v>39.630000000000003</c:v>
                </c:pt>
                <c:pt idx="4">
                  <c:v>41.96</c:v>
                </c:pt>
              </c:numCache>
            </c:numRef>
          </c:val>
          <c:extLst>
            <c:ext xmlns:c16="http://schemas.microsoft.com/office/drawing/2014/chart" uri="{C3380CC4-5D6E-409C-BE32-E72D297353CC}">
              <c16:uniqueId val="{00000000-0E00-4F5F-BCF2-5473B1EAC5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0E00-4F5F-BCF2-5473B1EAC5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15.94</c:v>
                </c:pt>
                <c:pt idx="1">
                  <c:v>16.05</c:v>
                </c:pt>
                <c:pt idx="2">
                  <c:v>15.21</c:v>
                </c:pt>
                <c:pt idx="3">
                  <c:v>15.29</c:v>
                </c:pt>
                <c:pt idx="4">
                  <c:v>16.350000000000001</c:v>
                </c:pt>
              </c:numCache>
            </c:numRef>
          </c:val>
          <c:extLst>
            <c:ext xmlns:c16="http://schemas.microsoft.com/office/drawing/2014/chart" uri="{C3380CC4-5D6E-409C-BE32-E72D297353CC}">
              <c16:uniqueId val="{00000000-E8A5-4F6E-83DF-B824699818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E8A5-4F6E-83DF-B824699818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06-432F-9258-A1575FB425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DC06-432F-9258-A1575FB425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89.4</c:v>
                </c:pt>
                <c:pt idx="1">
                  <c:v>94.38</c:v>
                </c:pt>
                <c:pt idx="2">
                  <c:v>85.29</c:v>
                </c:pt>
                <c:pt idx="3">
                  <c:v>74.84</c:v>
                </c:pt>
                <c:pt idx="4">
                  <c:v>89.52</c:v>
                </c:pt>
              </c:numCache>
            </c:numRef>
          </c:val>
          <c:extLst>
            <c:ext xmlns:c16="http://schemas.microsoft.com/office/drawing/2014/chart" uri="{C3380CC4-5D6E-409C-BE32-E72D297353CC}">
              <c16:uniqueId val="{00000000-FD5C-4A9C-B89E-489B47CC9D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FD5C-4A9C-B89E-489B47CC9D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813.13</c:v>
                </c:pt>
                <c:pt idx="1">
                  <c:v>746.56</c:v>
                </c:pt>
                <c:pt idx="2">
                  <c:v>728.59</c:v>
                </c:pt>
                <c:pt idx="3">
                  <c:v>691.62</c:v>
                </c:pt>
                <c:pt idx="4">
                  <c:v>690.95</c:v>
                </c:pt>
              </c:numCache>
            </c:numRef>
          </c:val>
          <c:extLst>
            <c:ext xmlns:c16="http://schemas.microsoft.com/office/drawing/2014/chart" uri="{C3380CC4-5D6E-409C-BE32-E72D297353CC}">
              <c16:uniqueId val="{00000000-0262-41B3-862D-16617ED6B6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0262-41B3-862D-16617ED6B6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81.010000000000005</c:v>
                </c:pt>
                <c:pt idx="1">
                  <c:v>89.17</c:v>
                </c:pt>
                <c:pt idx="2">
                  <c:v>94.78</c:v>
                </c:pt>
                <c:pt idx="3">
                  <c:v>98.86</c:v>
                </c:pt>
                <c:pt idx="4">
                  <c:v>90.68</c:v>
                </c:pt>
              </c:numCache>
            </c:numRef>
          </c:val>
          <c:extLst>
            <c:ext xmlns:c16="http://schemas.microsoft.com/office/drawing/2014/chart" uri="{C3380CC4-5D6E-409C-BE32-E72D297353CC}">
              <c16:uniqueId val="{00000000-3470-4404-9E5F-E51BC77247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3470-4404-9E5F-E51BC77247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290.49</c:v>
                </c:pt>
                <c:pt idx="1">
                  <c:v>289.36</c:v>
                </c:pt>
                <c:pt idx="2">
                  <c:v>278.45</c:v>
                </c:pt>
                <c:pt idx="3">
                  <c:v>264.60000000000002</c:v>
                </c:pt>
                <c:pt idx="4">
                  <c:v>287.20999999999998</c:v>
                </c:pt>
              </c:numCache>
            </c:numRef>
          </c:val>
          <c:extLst>
            <c:ext xmlns:c16="http://schemas.microsoft.com/office/drawing/2014/chart" uri="{C3380CC4-5D6E-409C-BE32-E72D297353CC}">
              <c16:uniqueId val="{00000000-8AF5-4060-869F-C3BAAFD9F0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8AF5-4060-869F-C3BAAFD9F0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隠岐の島町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13725</v>
      </c>
      <c r="AM8" s="45"/>
      <c r="AN8" s="45"/>
      <c r="AO8" s="45"/>
      <c r="AP8" s="45"/>
      <c r="AQ8" s="45"/>
      <c r="AR8" s="45"/>
      <c r="AS8" s="45"/>
      <c r="AT8" s="46">
        <f>データ!$S$6</f>
        <v>242.82</v>
      </c>
      <c r="AU8" s="47"/>
      <c r="AV8" s="47"/>
      <c r="AW8" s="47"/>
      <c r="AX8" s="47"/>
      <c r="AY8" s="47"/>
      <c r="AZ8" s="47"/>
      <c r="BA8" s="47"/>
      <c r="BB8" s="48">
        <f>データ!$T$6</f>
        <v>56.52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54.31</v>
      </c>
      <c r="J10" s="47"/>
      <c r="K10" s="47"/>
      <c r="L10" s="47"/>
      <c r="M10" s="47"/>
      <c r="N10" s="47"/>
      <c r="O10" s="81"/>
      <c r="P10" s="48">
        <f>データ!$P$6</f>
        <v>99.87</v>
      </c>
      <c r="Q10" s="48"/>
      <c r="R10" s="48"/>
      <c r="S10" s="48"/>
      <c r="T10" s="48"/>
      <c r="U10" s="48"/>
      <c r="V10" s="48"/>
      <c r="W10" s="45">
        <f>データ!$Q$6</f>
        <v>4766</v>
      </c>
      <c r="X10" s="45"/>
      <c r="Y10" s="45"/>
      <c r="Z10" s="45"/>
      <c r="AA10" s="45"/>
      <c r="AB10" s="45"/>
      <c r="AC10" s="45"/>
      <c r="AD10" s="2"/>
      <c r="AE10" s="2"/>
      <c r="AF10" s="2"/>
      <c r="AG10" s="2"/>
      <c r="AH10" s="2"/>
      <c r="AI10" s="2"/>
      <c r="AJ10" s="2"/>
      <c r="AK10" s="2"/>
      <c r="AL10" s="45">
        <f>データ!$U$6</f>
        <v>13554</v>
      </c>
      <c r="AM10" s="45"/>
      <c r="AN10" s="45"/>
      <c r="AO10" s="45"/>
      <c r="AP10" s="45"/>
      <c r="AQ10" s="45"/>
      <c r="AR10" s="45"/>
      <c r="AS10" s="45"/>
      <c r="AT10" s="46">
        <f>データ!$V$6</f>
        <v>31.78</v>
      </c>
      <c r="AU10" s="47"/>
      <c r="AV10" s="47"/>
      <c r="AW10" s="47"/>
      <c r="AX10" s="47"/>
      <c r="AY10" s="47"/>
      <c r="AZ10" s="47"/>
      <c r="BA10" s="47"/>
      <c r="BB10" s="48">
        <f>データ!$W$6</f>
        <v>426.49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Aj+4VW10Nczk0DCHf+oDIzMLYWAxBqVZ1C0GbowC6Tr1hVY9EymqyQbS6QTH6008Zgolwpd9VjSLb7qbSHLlw==" saltValue="nWwpTzLJek1+dXU1tA97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325287</v>
      </c>
      <c r="D6" s="20">
        <f t="shared" si="3"/>
        <v>46</v>
      </c>
      <c r="E6" s="20">
        <f t="shared" si="3"/>
        <v>1</v>
      </c>
      <c r="F6" s="20">
        <f t="shared" si="3"/>
        <v>0</v>
      </c>
      <c r="G6" s="20">
        <f t="shared" si="3"/>
        <v>1</v>
      </c>
      <c r="H6" s="20" t="str">
        <f t="shared" si="3"/>
        <v>島根県　隠岐の島町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54.31</v>
      </c>
      <c r="P6" s="21">
        <f t="shared" si="3"/>
        <v>99.87</v>
      </c>
      <c r="Q6" s="21">
        <f t="shared" si="3"/>
        <v>4766</v>
      </c>
      <c r="R6" s="21">
        <f t="shared" si="3"/>
        <v>13725</v>
      </c>
      <c r="S6" s="21">
        <f t="shared" si="3"/>
        <v>242.82</v>
      </c>
      <c r="T6" s="21">
        <f t="shared" si="3"/>
        <v>56.52</v>
      </c>
      <c r="U6" s="21">
        <f t="shared" si="3"/>
        <v>13554</v>
      </c>
      <c r="V6" s="21">
        <f t="shared" si="3"/>
        <v>31.78</v>
      </c>
      <c r="W6" s="21">
        <f t="shared" si="3"/>
        <v>426.49</v>
      </c>
      <c r="X6" s="22">
        <f>IF(X7="",NA(),X7)</f>
        <v>94.6</v>
      </c>
      <c r="Y6" s="22">
        <f t="shared" ref="Y6:AG6" si="4">IF(Y7="",NA(),Y7)</f>
        <v>100.66</v>
      </c>
      <c r="Z6" s="22">
        <f t="shared" si="4"/>
        <v>104.79</v>
      </c>
      <c r="AA6" s="22">
        <f t="shared" si="4"/>
        <v>108.15</v>
      </c>
      <c r="AB6" s="22">
        <f t="shared" si="4"/>
        <v>100.99</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89.4</v>
      </c>
      <c r="AU6" s="22">
        <f t="shared" ref="AU6:BC6" si="6">IF(AU7="",NA(),AU7)</f>
        <v>94.38</v>
      </c>
      <c r="AV6" s="22">
        <f t="shared" si="6"/>
        <v>85.29</v>
      </c>
      <c r="AW6" s="22">
        <f t="shared" si="6"/>
        <v>74.84</v>
      </c>
      <c r="AX6" s="22">
        <f t="shared" si="6"/>
        <v>89.52</v>
      </c>
      <c r="AY6" s="22">
        <f t="shared" si="6"/>
        <v>355.27</v>
      </c>
      <c r="AZ6" s="22">
        <f t="shared" si="6"/>
        <v>359.7</v>
      </c>
      <c r="BA6" s="22">
        <f t="shared" si="6"/>
        <v>362.93</v>
      </c>
      <c r="BB6" s="22">
        <f t="shared" si="6"/>
        <v>371.81</v>
      </c>
      <c r="BC6" s="22">
        <f t="shared" si="6"/>
        <v>384.23</v>
      </c>
      <c r="BD6" s="21" t="str">
        <f>IF(BD7="","",IF(BD7="-","【-】","【"&amp;SUBSTITUTE(TEXT(BD7,"#,##0.00"),"-","△")&amp;"】"))</f>
        <v>【261.51】</v>
      </c>
      <c r="BE6" s="22">
        <f>IF(BE7="",NA(),BE7)</f>
        <v>813.13</v>
      </c>
      <c r="BF6" s="22">
        <f t="shared" ref="BF6:BN6" si="7">IF(BF7="",NA(),BF7)</f>
        <v>746.56</v>
      </c>
      <c r="BG6" s="22">
        <f t="shared" si="7"/>
        <v>728.59</v>
      </c>
      <c r="BH6" s="22">
        <f t="shared" si="7"/>
        <v>691.62</v>
      </c>
      <c r="BI6" s="22">
        <f t="shared" si="7"/>
        <v>690.95</v>
      </c>
      <c r="BJ6" s="22">
        <f t="shared" si="7"/>
        <v>458.27</v>
      </c>
      <c r="BK6" s="22">
        <f t="shared" si="7"/>
        <v>447.01</v>
      </c>
      <c r="BL6" s="22">
        <f t="shared" si="7"/>
        <v>439.05</v>
      </c>
      <c r="BM6" s="22">
        <f t="shared" si="7"/>
        <v>465.85</v>
      </c>
      <c r="BN6" s="22">
        <f t="shared" si="7"/>
        <v>439.43</v>
      </c>
      <c r="BO6" s="21" t="str">
        <f>IF(BO7="","",IF(BO7="-","【-】","【"&amp;SUBSTITUTE(TEXT(BO7,"#,##0.00"),"-","△")&amp;"】"))</f>
        <v>【265.16】</v>
      </c>
      <c r="BP6" s="22">
        <f>IF(BP7="",NA(),BP7)</f>
        <v>81.010000000000005</v>
      </c>
      <c r="BQ6" s="22">
        <f t="shared" ref="BQ6:BY6" si="8">IF(BQ7="",NA(),BQ7)</f>
        <v>89.17</v>
      </c>
      <c r="BR6" s="22">
        <f t="shared" si="8"/>
        <v>94.78</v>
      </c>
      <c r="BS6" s="22">
        <f t="shared" si="8"/>
        <v>98.86</v>
      </c>
      <c r="BT6" s="22">
        <f t="shared" si="8"/>
        <v>90.68</v>
      </c>
      <c r="BU6" s="22">
        <f t="shared" si="8"/>
        <v>96.77</v>
      </c>
      <c r="BV6" s="22">
        <f t="shared" si="8"/>
        <v>95.81</v>
      </c>
      <c r="BW6" s="22">
        <f t="shared" si="8"/>
        <v>95.26</v>
      </c>
      <c r="BX6" s="22">
        <f t="shared" si="8"/>
        <v>92.39</v>
      </c>
      <c r="BY6" s="22">
        <f t="shared" si="8"/>
        <v>94.41</v>
      </c>
      <c r="BZ6" s="21" t="str">
        <f>IF(BZ7="","",IF(BZ7="-","【-】","【"&amp;SUBSTITUTE(TEXT(BZ7,"#,##0.00"),"-","△")&amp;"】"))</f>
        <v>【102.35】</v>
      </c>
      <c r="CA6" s="22">
        <f>IF(CA7="",NA(),CA7)</f>
        <v>290.49</v>
      </c>
      <c r="CB6" s="22">
        <f t="shared" ref="CB6:CJ6" si="9">IF(CB7="",NA(),CB7)</f>
        <v>289.36</v>
      </c>
      <c r="CC6" s="22">
        <f t="shared" si="9"/>
        <v>278.45</v>
      </c>
      <c r="CD6" s="22">
        <f t="shared" si="9"/>
        <v>264.60000000000002</v>
      </c>
      <c r="CE6" s="22">
        <f t="shared" si="9"/>
        <v>287.20999999999998</v>
      </c>
      <c r="CF6" s="22">
        <f t="shared" si="9"/>
        <v>187.18</v>
      </c>
      <c r="CG6" s="22">
        <f t="shared" si="9"/>
        <v>189.58</v>
      </c>
      <c r="CH6" s="22">
        <f t="shared" si="9"/>
        <v>192.82</v>
      </c>
      <c r="CI6" s="22">
        <f t="shared" si="9"/>
        <v>192.98</v>
      </c>
      <c r="CJ6" s="22">
        <f t="shared" si="9"/>
        <v>192.13</v>
      </c>
      <c r="CK6" s="21" t="str">
        <f>IF(CK7="","",IF(CK7="-","【-】","【"&amp;SUBSTITUTE(TEXT(CK7,"#,##0.00"),"-","△")&amp;"】"))</f>
        <v>【167.74】</v>
      </c>
      <c r="CL6" s="22">
        <f>IF(CL7="",NA(),CL7)</f>
        <v>64.319999999999993</v>
      </c>
      <c r="CM6" s="22">
        <f t="shared" ref="CM6:CU6" si="10">IF(CM7="",NA(),CM7)</f>
        <v>64.34</v>
      </c>
      <c r="CN6" s="22">
        <f t="shared" si="10"/>
        <v>60.93</v>
      </c>
      <c r="CO6" s="22">
        <f t="shared" si="10"/>
        <v>61.29</v>
      </c>
      <c r="CP6" s="22">
        <f t="shared" si="10"/>
        <v>59.72</v>
      </c>
      <c r="CQ6" s="22">
        <f t="shared" si="10"/>
        <v>55.88</v>
      </c>
      <c r="CR6" s="22">
        <f t="shared" si="10"/>
        <v>55.22</v>
      </c>
      <c r="CS6" s="22">
        <f t="shared" si="10"/>
        <v>54.05</v>
      </c>
      <c r="CT6" s="22">
        <f t="shared" si="10"/>
        <v>54.43</v>
      </c>
      <c r="CU6" s="22">
        <f t="shared" si="10"/>
        <v>53.87</v>
      </c>
      <c r="CV6" s="21" t="str">
        <f>IF(CV7="","",IF(CV7="-","【-】","【"&amp;SUBSTITUTE(TEXT(CV7,"#,##0.00"),"-","△")&amp;"】"))</f>
        <v>【60.29】</v>
      </c>
      <c r="CW6" s="22">
        <f>IF(CW7="",NA(),CW7)</f>
        <v>79.8</v>
      </c>
      <c r="CX6" s="22">
        <f t="shared" ref="CX6:DF6" si="11">IF(CX7="",NA(),CX7)</f>
        <v>78.12</v>
      </c>
      <c r="CY6" s="22">
        <f t="shared" si="11"/>
        <v>80.34</v>
      </c>
      <c r="CZ6" s="22">
        <f t="shared" si="11"/>
        <v>81.03</v>
      </c>
      <c r="DA6" s="22">
        <f t="shared" si="11"/>
        <v>79.77</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35.520000000000003</v>
      </c>
      <c r="DI6" s="22">
        <f t="shared" ref="DI6:DQ6" si="12">IF(DI7="",NA(),DI7)</f>
        <v>39.159999999999997</v>
      </c>
      <c r="DJ6" s="22">
        <f t="shared" si="12"/>
        <v>38.229999999999997</v>
      </c>
      <c r="DK6" s="22">
        <f t="shared" si="12"/>
        <v>39.630000000000003</v>
      </c>
      <c r="DL6" s="22">
        <f t="shared" si="12"/>
        <v>41.96</v>
      </c>
      <c r="DM6" s="22">
        <f t="shared" si="12"/>
        <v>46.61</v>
      </c>
      <c r="DN6" s="22">
        <f t="shared" si="12"/>
        <v>47.97</v>
      </c>
      <c r="DO6" s="22">
        <f t="shared" si="12"/>
        <v>49.12</v>
      </c>
      <c r="DP6" s="22">
        <f t="shared" si="12"/>
        <v>49.39</v>
      </c>
      <c r="DQ6" s="22">
        <f t="shared" si="12"/>
        <v>50.75</v>
      </c>
      <c r="DR6" s="21" t="str">
        <f>IF(DR7="","",IF(DR7="-","【-】","【"&amp;SUBSTITUTE(TEXT(DR7,"#,##0.00"),"-","△")&amp;"】"))</f>
        <v>【50.88】</v>
      </c>
      <c r="DS6" s="22">
        <f>IF(DS7="",NA(),DS7)</f>
        <v>15.94</v>
      </c>
      <c r="DT6" s="22">
        <f t="shared" ref="DT6:EB6" si="13">IF(DT7="",NA(),DT7)</f>
        <v>16.05</v>
      </c>
      <c r="DU6" s="22">
        <f t="shared" si="13"/>
        <v>15.21</v>
      </c>
      <c r="DV6" s="22">
        <f t="shared" si="13"/>
        <v>15.29</v>
      </c>
      <c r="DW6" s="22">
        <f t="shared" si="13"/>
        <v>16.350000000000001</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0.27</v>
      </c>
      <c r="EE6" s="22">
        <f t="shared" ref="EE6:EM6" si="14">IF(EE7="",NA(),EE7)</f>
        <v>0.47</v>
      </c>
      <c r="EF6" s="22">
        <f t="shared" si="14"/>
        <v>0.59</v>
      </c>
      <c r="EG6" s="22">
        <f t="shared" si="14"/>
        <v>0.34</v>
      </c>
      <c r="EH6" s="22">
        <f t="shared" si="14"/>
        <v>0.15</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325287</v>
      </c>
      <c r="D7" s="24">
        <v>46</v>
      </c>
      <c r="E7" s="24">
        <v>1</v>
      </c>
      <c r="F7" s="24">
        <v>0</v>
      </c>
      <c r="G7" s="24">
        <v>1</v>
      </c>
      <c r="H7" s="24" t="s">
        <v>93</v>
      </c>
      <c r="I7" s="24" t="s">
        <v>94</v>
      </c>
      <c r="J7" s="24" t="s">
        <v>95</v>
      </c>
      <c r="K7" s="24" t="s">
        <v>96</v>
      </c>
      <c r="L7" s="24" t="s">
        <v>97</v>
      </c>
      <c r="M7" s="24" t="s">
        <v>98</v>
      </c>
      <c r="N7" s="25" t="s">
        <v>99</v>
      </c>
      <c r="O7" s="25">
        <v>54.31</v>
      </c>
      <c r="P7" s="25">
        <v>99.87</v>
      </c>
      <c r="Q7" s="25">
        <v>4766</v>
      </c>
      <c r="R7" s="25">
        <v>13725</v>
      </c>
      <c r="S7" s="25">
        <v>242.82</v>
      </c>
      <c r="T7" s="25">
        <v>56.52</v>
      </c>
      <c r="U7" s="25">
        <v>13554</v>
      </c>
      <c r="V7" s="25">
        <v>31.78</v>
      </c>
      <c r="W7" s="25">
        <v>426.49</v>
      </c>
      <c r="X7" s="25">
        <v>94.6</v>
      </c>
      <c r="Y7" s="25">
        <v>100.66</v>
      </c>
      <c r="Z7" s="25">
        <v>104.79</v>
      </c>
      <c r="AA7" s="25">
        <v>108.15</v>
      </c>
      <c r="AB7" s="25">
        <v>100.99</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89.4</v>
      </c>
      <c r="AU7" s="25">
        <v>94.38</v>
      </c>
      <c r="AV7" s="25">
        <v>85.29</v>
      </c>
      <c r="AW7" s="25">
        <v>74.84</v>
      </c>
      <c r="AX7" s="25">
        <v>89.52</v>
      </c>
      <c r="AY7" s="25">
        <v>355.27</v>
      </c>
      <c r="AZ7" s="25">
        <v>359.7</v>
      </c>
      <c r="BA7" s="25">
        <v>362.93</v>
      </c>
      <c r="BB7" s="25">
        <v>371.81</v>
      </c>
      <c r="BC7" s="25">
        <v>384.23</v>
      </c>
      <c r="BD7" s="25">
        <v>261.51</v>
      </c>
      <c r="BE7" s="25">
        <v>813.13</v>
      </c>
      <c r="BF7" s="25">
        <v>746.56</v>
      </c>
      <c r="BG7" s="25">
        <v>728.59</v>
      </c>
      <c r="BH7" s="25">
        <v>691.62</v>
      </c>
      <c r="BI7" s="25">
        <v>690.95</v>
      </c>
      <c r="BJ7" s="25">
        <v>458.27</v>
      </c>
      <c r="BK7" s="25">
        <v>447.01</v>
      </c>
      <c r="BL7" s="25">
        <v>439.05</v>
      </c>
      <c r="BM7" s="25">
        <v>465.85</v>
      </c>
      <c r="BN7" s="25">
        <v>439.43</v>
      </c>
      <c r="BO7" s="25">
        <v>265.16000000000003</v>
      </c>
      <c r="BP7" s="25">
        <v>81.010000000000005</v>
      </c>
      <c r="BQ7" s="25">
        <v>89.17</v>
      </c>
      <c r="BR7" s="25">
        <v>94.78</v>
      </c>
      <c r="BS7" s="25">
        <v>98.86</v>
      </c>
      <c r="BT7" s="25">
        <v>90.68</v>
      </c>
      <c r="BU7" s="25">
        <v>96.77</v>
      </c>
      <c r="BV7" s="25">
        <v>95.81</v>
      </c>
      <c r="BW7" s="25">
        <v>95.26</v>
      </c>
      <c r="BX7" s="25">
        <v>92.39</v>
      </c>
      <c r="BY7" s="25">
        <v>94.41</v>
      </c>
      <c r="BZ7" s="25">
        <v>102.35</v>
      </c>
      <c r="CA7" s="25">
        <v>290.49</v>
      </c>
      <c r="CB7" s="25">
        <v>289.36</v>
      </c>
      <c r="CC7" s="25">
        <v>278.45</v>
      </c>
      <c r="CD7" s="25">
        <v>264.60000000000002</v>
      </c>
      <c r="CE7" s="25">
        <v>287.20999999999998</v>
      </c>
      <c r="CF7" s="25">
        <v>187.18</v>
      </c>
      <c r="CG7" s="25">
        <v>189.58</v>
      </c>
      <c r="CH7" s="25">
        <v>192.82</v>
      </c>
      <c r="CI7" s="25">
        <v>192.98</v>
      </c>
      <c r="CJ7" s="25">
        <v>192.13</v>
      </c>
      <c r="CK7" s="25">
        <v>167.74</v>
      </c>
      <c r="CL7" s="25">
        <v>64.319999999999993</v>
      </c>
      <c r="CM7" s="25">
        <v>64.34</v>
      </c>
      <c r="CN7" s="25">
        <v>60.93</v>
      </c>
      <c r="CO7" s="25">
        <v>61.29</v>
      </c>
      <c r="CP7" s="25">
        <v>59.72</v>
      </c>
      <c r="CQ7" s="25">
        <v>55.88</v>
      </c>
      <c r="CR7" s="25">
        <v>55.22</v>
      </c>
      <c r="CS7" s="25">
        <v>54.05</v>
      </c>
      <c r="CT7" s="25">
        <v>54.43</v>
      </c>
      <c r="CU7" s="25">
        <v>53.87</v>
      </c>
      <c r="CV7" s="25">
        <v>60.29</v>
      </c>
      <c r="CW7" s="25">
        <v>79.8</v>
      </c>
      <c r="CX7" s="25">
        <v>78.12</v>
      </c>
      <c r="CY7" s="25">
        <v>80.34</v>
      </c>
      <c r="CZ7" s="25">
        <v>81.03</v>
      </c>
      <c r="DA7" s="25">
        <v>79.77</v>
      </c>
      <c r="DB7" s="25">
        <v>80.989999999999995</v>
      </c>
      <c r="DC7" s="25">
        <v>80.930000000000007</v>
      </c>
      <c r="DD7" s="25">
        <v>80.510000000000005</v>
      </c>
      <c r="DE7" s="25">
        <v>79.44</v>
      </c>
      <c r="DF7" s="25">
        <v>79.489999999999995</v>
      </c>
      <c r="DG7" s="25">
        <v>90.12</v>
      </c>
      <c r="DH7" s="25">
        <v>35.520000000000003</v>
      </c>
      <c r="DI7" s="25">
        <v>39.159999999999997</v>
      </c>
      <c r="DJ7" s="25">
        <v>38.229999999999997</v>
      </c>
      <c r="DK7" s="25">
        <v>39.630000000000003</v>
      </c>
      <c r="DL7" s="25">
        <v>41.96</v>
      </c>
      <c r="DM7" s="25">
        <v>46.61</v>
      </c>
      <c r="DN7" s="25">
        <v>47.97</v>
      </c>
      <c r="DO7" s="25">
        <v>49.12</v>
      </c>
      <c r="DP7" s="25">
        <v>49.39</v>
      </c>
      <c r="DQ7" s="25">
        <v>50.75</v>
      </c>
      <c r="DR7" s="25">
        <v>50.88</v>
      </c>
      <c r="DS7" s="25">
        <v>15.94</v>
      </c>
      <c r="DT7" s="25">
        <v>16.05</v>
      </c>
      <c r="DU7" s="25">
        <v>15.21</v>
      </c>
      <c r="DV7" s="25">
        <v>15.29</v>
      </c>
      <c r="DW7" s="25">
        <v>16.350000000000001</v>
      </c>
      <c r="DX7" s="25">
        <v>10.84</v>
      </c>
      <c r="DY7" s="25">
        <v>15.33</v>
      </c>
      <c r="DZ7" s="25">
        <v>16.760000000000002</v>
      </c>
      <c r="EA7" s="25">
        <v>18.57</v>
      </c>
      <c r="EB7" s="25">
        <v>21.14</v>
      </c>
      <c r="EC7" s="25">
        <v>22.3</v>
      </c>
      <c r="ED7" s="25">
        <v>0.27</v>
      </c>
      <c r="EE7" s="25">
        <v>0.47</v>
      </c>
      <c r="EF7" s="25">
        <v>0.59</v>
      </c>
      <c r="EG7" s="25">
        <v>0.34</v>
      </c>
      <c r="EH7" s="25">
        <v>0.15</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2023-02-11T03:03:37Z</cp:lastPrinted>
  <dcterms:created xsi:type="dcterms:W3CDTF">2022-12-01T01:03:16Z</dcterms:created>
  <dcterms:modified xsi:type="dcterms:W3CDTF">2023-02-11T03:04:26Z</dcterms:modified>
  <cp:category/>
</cp:coreProperties>
</file>