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kawauchi-yusuke\Desktop\230116【２／８（水）県〆切】公営企業に係る「経営比較分析表」の分析等について\環境整備課より\R4提出経営比較分析表\"/>
    </mc:Choice>
  </mc:AlternateContent>
  <xr:revisionPtr revIDLastSave="0" documentId="13_ncr:1_{816DA31F-C21B-4215-9818-01FF02DD7C35}" xr6:coauthVersionLast="47" xr6:coauthVersionMax="47" xr10:uidLastSave="{00000000-0000-0000-0000-000000000000}"/>
  <workbookProtection workbookAlgorithmName="SHA-512" workbookHashValue="VIqO4rNNNRiwWgbIfuNQEber/6hbqSeiWUCLON0ZYIeuW70pDqI9jnk8GjKOkILVVNrWroPiI8jhhSNnvFQGzA==" workbookSaltValue="tbUMddj7gTH9YPLAzu0Mq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<sst xmlns="http://schemas.openxmlformats.org/spreadsheetml/2006/main" count="247" uniqueCount="124">
  <si>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</si>
  <si>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</si>
  <si>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</si>
  <si>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</si>
  <si>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</si>
  <si>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</si>
  <si>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</si>
  <si>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</si>
  <si>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</si>
  <si>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</si>
  <si>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</si>
  <si>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</si>
  <si>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</si>
  <si>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</si>
  <si>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</si>
  <si>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</si>
  <si>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</si>
  <si>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</si>
  <si>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</si>
  <si>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</si>
  <si>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</si>
  <si>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</si>
  <si>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</si>
  <si>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</si>
  <si>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</si>
  <si>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</si>
  <si>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</si>
  <si>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</si>
  <si>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</si>
  <si>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</si>
  <si>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</si>
  <si>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</si>
  <si>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</si>
  <si>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</si>
  <si>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</si>
  <si>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</si>
  <si>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</si>
  <si>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</si>
  <si>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</si>
  <si>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</si>
  <si>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</si>
  <si>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</si>
  <si>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</si>
  <si>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</si>
  <si>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</si>
  <si>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</si>
  <si>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</si>
  <si>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</si>
  <si>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</si>
  <si>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</si>
  <si>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</si>
  <si>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</si>
  <si>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</si>
  <si>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</si>
  <si>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</si>
  <si>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</si>
  <si>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</si>
  <si>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</si>
  <si>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</si>
  <si>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</si>
  <si>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</si>
  <si>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</si>
  <si>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</si>
  <si>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</si>
  <si>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</si>
  <si>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</si>
  <si>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</si>
  <si>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</si>
  <si>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</si>
  <si>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</si>
  <si>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</si>
  <si>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</si>
  <si>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</si>
  <si>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</si>
  <si>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</si>
  <si>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</si>
  <si>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</si>
  <si>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</si>
  <si>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</si>
  <si>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</si>
  <si>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</si>
  <si>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</si>
  <si>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</si>
  <si>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</si>
  <si>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</si>
  <si>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</si>
  <si>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</si>
  <si>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</si>
  <si>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</si>
  <si>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</si>
  <si>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</si>
  <si>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</si>
  <si>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</si>
  <si>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</si>
  <si>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</si>
  <si>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</si>
  <si>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</si>
  <si>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</si>
  <si>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</si>
  <si>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</si>
  <si>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</si>
  <si>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</si>
  <si>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</si>
  <si>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</si>
  <si>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</si>
  <si>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</si>
  <si>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</si>
  <si>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</si>
  <si>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</si>
  <si>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</si>
  <si>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</si>
  <si>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</si>
  <si>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</si>
  <si>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</si>
  <si>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</si>
  <si>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</si>
  <si>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</si>
  <si>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</si>
  <si>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</si>
  <si>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</si>
  <si>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</si>
  <si>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接続件数を伸ばすことも必要であるが、現状大きな伸びは見込めない。比較的高齢な世帯及び空家が多い集落のため料金収入も伸びず維持管理費のウエイトが大きいため経費回収率が類似団体平均値を下回る数値となっている。</t>
    <phoneticPr fontId="4"/>
  </si>
  <si>
    <t xml:space="preserve">　平成15年度より特定地域生活排水処理にて事業をおこなっていたが、設置個数の減少により平成17年度からは、個別排水処理にて対応している。平成17年度から供用開始し、毎年５基程度の設置を行い、接続率は40.4％となっている。集落内において高齢者世帯及び空家の増加に伴い、このままのペースで事業を実施しても、対象地域の汚水処理体制が整うまで相当の年月を要するため基本的な方向性を見直す必要があると思われる。
</t>
    <phoneticPr fontId="4"/>
  </si>
  <si>
    <t>　浄化槽本体の老朽化による改善率については現在不具合がないこと、法定耐用年数まで長い年月があることから、更新工事を行う予定はない。
　また、浄化槽本体以外の更新については、小修繕にて対応している。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</si>
</sst>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E0-4C60-B109-19CD421984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E0-4C60-B109-19CD421984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458-4EA7-AE58-40D3F74A1C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47.29</c:v>
                </c:pt>
                <c:pt idx="2">
                  <c:v>54.73</c:v>
                </c:pt>
                <c:pt idx="3">
                  <c:v>46.36</c:v>
                </c:pt>
                <c:pt idx="4">
                  <c:v>228.91</c:v>
                </c:pt>
              </c:numCache>
            </c:numRef>
          </c:val>
          <c:smooth val="0"/>
          <c:extLst>
            <c:ext xmlns:c16="http://schemas.microsoft.com/office/drawing/2014/chart" uri="{C3380CC4-5D6E-409C-BE32-E72D297353CC}">
              <c16:uniqueId val="{00000001-6458-4EA7-AE58-40D3F74A1C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21.75</c:v>
                </c:pt>
                <c:pt idx="1">
                  <c:v>23.92</c:v>
                </c:pt>
                <c:pt idx="2">
                  <c:v>25.49</c:v>
                </c:pt>
                <c:pt idx="3">
                  <c:v>26.33</c:v>
                </c:pt>
                <c:pt idx="4">
                  <c:v>25.71</c:v>
                </c:pt>
              </c:numCache>
            </c:numRef>
          </c:val>
          <c:extLst>
            <c:ext xmlns:c16="http://schemas.microsoft.com/office/drawing/2014/chart" uri="{C3380CC4-5D6E-409C-BE32-E72D297353CC}">
              <c16:uniqueId val="{00000000-7970-48A8-BA7E-0BBE423057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57.74</c:v>
                </c:pt>
                <c:pt idx="2">
                  <c:v>54.72</c:v>
                </c:pt>
                <c:pt idx="3">
                  <c:v>83.08</c:v>
                </c:pt>
                <c:pt idx="4">
                  <c:v>82.61</c:v>
                </c:pt>
              </c:numCache>
            </c:numRef>
          </c:val>
          <c:smooth val="0"/>
          <c:extLst>
            <c:ext xmlns:c16="http://schemas.microsoft.com/office/drawing/2014/chart" uri="{C3380CC4-5D6E-409C-BE32-E72D297353CC}">
              <c16:uniqueId val="{00000001-7970-48A8-BA7E-0BBE423057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87.74</c:v>
                </c:pt>
                <c:pt idx="1">
                  <c:v>99.24</c:v>
                </c:pt>
                <c:pt idx="2">
                  <c:v>88.54</c:v>
                </c:pt>
                <c:pt idx="3">
                  <c:v>90.16</c:v>
                </c:pt>
                <c:pt idx="4">
                  <c:v>90.08</c:v>
                </c:pt>
              </c:numCache>
            </c:numRef>
          </c:val>
          <c:extLst>
            <c:ext xmlns:c16="http://schemas.microsoft.com/office/drawing/2014/chart" uri="{C3380CC4-5D6E-409C-BE32-E72D297353CC}">
              <c16:uniqueId val="{00000000-904E-4239-825F-05D8125F97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4E-4239-825F-05D8125F97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12-4C8D-9415-ACD4CE821A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12-4C8D-9415-ACD4CE821A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87-4A95-BFA3-85FC294097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87-4A95-BFA3-85FC294097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1A-41E0-9C33-FAA539A928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1A-41E0-9C33-FAA539A928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2-4F96-8E5F-3C5249F7BC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2-4F96-8E5F-3C5249F7BC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1739.91</c:v>
                </c:pt>
                <c:pt idx="1">
                  <c:v>1689.31</c:v>
                </c:pt>
                <c:pt idx="2" formatCode="#,##0.00;&quot;△&quot;#,##0.00">
                  <c:v>0</c:v>
                </c:pt>
                <c:pt idx="3">
                  <c:v>941.98</c:v>
                </c:pt>
                <c:pt idx="4">
                  <c:v>899.05</c:v>
                </c:pt>
              </c:numCache>
            </c:numRef>
          </c:val>
          <c:extLst>
            <c:ext xmlns:c16="http://schemas.microsoft.com/office/drawing/2014/chart" uri="{C3380CC4-5D6E-409C-BE32-E72D297353CC}">
              <c16:uniqueId val="{00000000-0F43-4A30-BB03-8B315A9F41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918.36</c:v>
                </c:pt>
                <c:pt idx="2">
                  <c:v>860.05</c:v>
                </c:pt>
                <c:pt idx="3">
                  <c:v>782.91</c:v>
                </c:pt>
                <c:pt idx="4">
                  <c:v>783.21</c:v>
                </c:pt>
              </c:numCache>
            </c:numRef>
          </c:val>
          <c:smooth val="0"/>
          <c:extLst>
            <c:ext xmlns:c16="http://schemas.microsoft.com/office/drawing/2014/chart" uri="{C3380CC4-5D6E-409C-BE32-E72D297353CC}">
              <c16:uniqueId val="{00000001-0F43-4A30-BB03-8B315A9F41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33.97</c:v>
                </c:pt>
                <c:pt idx="1">
                  <c:v>37.18</c:v>
                </c:pt>
                <c:pt idx="2">
                  <c:v>37.049999999999997</c:v>
                </c:pt>
                <c:pt idx="3">
                  <c:v>40.44</c:v>
                </c:pt>
                <c:pt idx="4">
                  <c:v>36.380000000000003</c:v>
                </c:pt>
              </c:numCache>
            </c:numRef>
          </c:val>
          <c:extLst>
            <c:ext xmlns:c16="http://schemas.microsoft.com/office/drawing/2014/chart" uri="{C3380CC4-5D6E-409C-BE32-E72D297353CC}">
              <c16:uniqueId val="{00000000-5C00-48C9-98FF-528E632149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50.94</c:v>
                </c:pt>
                <c:pt idx="2">
                  <c:v>44.86</c:v>
                </c:pt>
                <c:pt idx="3">
                  <c:v>49.38</c:v>
                </c:pt>
                <c:pt idx="4">
                  <c:v>48.53</c:v>
                </c:pt>
              </c:numCache>
            </c:numRef>
          </c:val>
          <c:smooth val="0"/>
          <c:extLst>
            <c:ext xmlns:c16="http://schemas.microsoft.com/office/drawing/2014/chart" uri="{C3380CC4-5D6E-409C-BE32-E72D297353CC}">
              <c16:uniqueId val="{00000001-5C00-48C9-98FF-528E632149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368.72</c:v>
                </c:pt>
                <c:pt idx="1">
                  <c:v>348.3</c:v>
                </c:pt>
                <c:pt idx="2">
                  <c:v>364.77</c:v>
                </c:pt>
                <c:pt idx="3">
                  <c:v>328.08</c:v>
                </c:pt>
                <c:pt idx="4">
                  <c:v>377.31</c:v>
                </c:pt>
              </c:numCache>
            </c:numRef>
          </c:val>
          <c:extLst>
            <c:ext xmlns:c16="http://schemas.microsoft.com/office/drawing/2014/chart" uri="{C3380CC4-5D6E-409C-BE32-E72D297353CC}">
              <c16:uniqueId val="{00000000-DAC9-42B7-9194-3E0D7C238F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371.2</c:v>
                </c:pt>
                <c:pt idx="2">
                  <c:v>496.36</c:v>
                </c:pt>
                <c:pt idx="3">
                  <c:v>316.97000000000003</c:v>
                </c:pt>
                <c:pt idx="4">
                  <c:v>326.17</c:v>
                </c:pt>
              </c:numCache>
            </c:numRef>
          </c:val>
          <c:smooth val="0"/>
          <c:extLst>
            <c:ext xmlns:c16="http://schemas.microsoft.com/office/drawing/2014/chart" uri="{C3380CC4-5D6E-409C-BE32-E72D297353CC}">
              <c16:uniqueId val="{00000001-DAC9-42B7-9194-3E0D7C238F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西ノ島町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2668</v>
      </c>
      <c r="AM8" s="37"/>
      <c r="AN8" s="37"/>
      <c r="AO8" s="37"/>
      <c r="AP8" s="37"/>
      <c r="AQ8" s="37"/>
      <c r="AR8" s="37"/>
      <c r="AS8" s="37"/>
      <c r="AT8" s="38">
        <f>データ!T6</f>
        <v>55.96</v>
      </c>
      <c r="AU8" s="38"/>
      <c r="AV8" s="38"/>
      <c r="AW8" s="38"/>
      <c r="AX8" s="38"/>
      <c r="AY8" s="38"/>
      <c r="AZ8" s="38"/>
      <c r="BA8" s="38"/>
      <c r="BB8" s="38">
        <f>データ!U6</f>
        <v>47.68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10.7</v>
      </c>
      <c r="Q10" s="38"/>
      <c r="R10" s="38"/>
      <c r="S10" s="38"/>
      <c r="T10" s="38"/>
      <c r="U10" s="38"/>
      <c r="V10" s="38"/>
      <c r="W10" s="38">
        <f>データ!Q6</f>
        <v>100</v>
      </c>
      <c r="X10" s="38"/>
      <c r="Y10" s="38"/>
      <c r="Z10" s="38"/>
      <c r="AA10" s="38"/>
      <c r="AB10" s="38"/>
      <c r="AC10" s="38"/>
      <c r="AD10" s="37">
        <f>データ!R6</f>
        <v>3525</v>
      </c>
      <c r="AE10" s="37"/>
      <c r="AF10" s="37"/>
      <c r="AG10" s="37"/>
      <c r="AH10" s="37"/>
      <c r="AI10" s="37"/>
      <c r="AJ10" s="37"/>
      <c r="AK10" s="2"/>
      <c r="AL10" s="37">
        <f>データ!V6</f>
        <v>280</v>
      </c>
      <c r="AM10" s="37"/>
      <c r="AN10" s="37"/>
      <c r="AO10" s="37"/>
      <c r="AP10" s="37"/>
      <c r="AQ10" s="37"/>
      <c r="AR10" s="37"/>
      <c r="AS10" s="37"/>
      <c r="AT10" s="38">
        <f>データ!W6</f>
        <v>0.25</v>
      </c>
      <c r="AU10" s="38"/>
      <c r="AV10" s="38"/>
      <c r="AW10" s="38"/>
      <c r="AX10" s="38"/>
      <c r="AY10" s="38"/>
      <c r="AZ10" s="38"/>
      <c r="BA10" s="38"/>
      <c r="BB10" s="38">
        <f>データ!X6</f>
        <v>1120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122</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【765.05】</v>
      </c>
      <c r="I86" s="12" t="str">
        <f>データ!CA6</f>
        <v>【48.97】</v>
      </c>
      <c r="J86" s="12" t="str">
        <f>データ!CL6</f>
        <v>【328.76】</v>
      </c>
      <c r="K86" s="12" t="str">
        <f>データ!CW6</f>
        <v>【224.12】</v>
      </c>
      <c r="L86" s="12" t="str">
        <f>データ!DH6</f>
        <v>【81.92】</v>
      </c>
      <c r="M86" s="12" t="s">
        <v>45</v>
      </c>
      <c r="N86" s="12" t="s">
        <v>46</v>
      </c>
      <c r="O86" s="12" t="str">
        <f>データ!EO6</f>
        <v>【-】</v>
      </c>
    </row>
  </sheetData>
  <sheetProtection algorithmName="SHA-512" hashValue="Q0Pw2BJ8EW7KpLpn1DWVe9zmlv1HIZpal++kfqkoql5cb9Q1U7rQstRDBtLPMxN6Z4AEnrFitsA+wAunIUR0gw==" saltValue="HpuhaGZRAFv8rvidhlm3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2021</v>
      </c>
      <c r="C6" s="19">
        <f t="shared" ref="C6:X6" si="3">C7</f>
        <v>325261</v>
      </c>
      <c r="D6" s="19">
        <f t="shared" si="3"/>
        <v>47</v>
      </c>
      <c r="E6" s="19">
        <f t="shared" si="3"/>
        <v>18</v>
      </c>
      <c r="F6" s="19">
        <f t="shared" si="3"/>
        <v>1</v>
      </c>
      <c r="G6" s="19">
        <f t="shared" si="3"/>
        <v>0</v>
      </c>
      <c r="H6" s="19" t="str">
        <f t="shared" si="3"/>
        <v>島根県　西ノ島町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10.7</v>
      </c>
      <c r="Q6" s="20">
        <f t="shared" si="3"/>
        <v>100</v>
      </c>
      <c r="R6" s="20">
        <f t="shared" si="3"/>
        <v>3525</v>
      </c>
      <c r="S6" s="20">
        <f t="shared" si="3"/>
        <v>2668</v>
      </c>
      <c r="T6" s="20">
        <f t="shared" si="3"/>
        <v>55.96</v>
      </c>
      <c r="U6" s="20">
        <f t="shared" si="3"/>
        <v>47.68</v>
      </c>
      <c r="V6" s="20">
        <f t="shared" si="3"/>
        <v>280</v>
      </c>
      <c r="W6" s="20">
        <f t="shared" si="3"/>
        <v>0.25</v>
      </c>
      <c r="X6" s="20">
        <f t="shared" si="3"/>
        <v>1120</v>
      </c>
      <c r="Y6" s="21">
        <f>IF(Y7="",NA(),Y7)</f>
        <v>87.74</v>
      </c>
      <c r="Z6" s="21">
        <f t="shared" ref="Z6:AH6" si="4">IF(Z7="",NA(),Z7)</f>
        <v>99.24</v>
      </c>
      <c r="AA6" s="21">
        <f t="shared" si="4"/>
        <v>88.54</v>
      </c>
      <c r="AB6" s="21">
        <f t="shared" si="4"/>
        <v>90.16</v>
      </c>
      <c r="AC6" s="21">
        <f t="shared" si="4"/>
        <v>90.08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1739.91</v>
      </c>
      <c r="BG6" s="21">
        <f t="shared" ref="BG6:BO6" si="7">IF(BG7="",NA(),BG7)</f>
        <v>1689.31</v>
      </c>
      <c r="BH6" s="20">
        <f t="shared" si="7"/>
        <v>0</v>
      </c>
      <c r="BI6" s="21">
        <f t="shared" si="7"/>
        <v>941.98</v>
      </c>
      <c r="BJ6" s="21">
        <f t="shared" si="7"/>
        <v>899.05</v>
      </c>
      <c r="BK6" s="21">
        <f t="shared" si="7"/>
        <v>768.3</v>
      </c>
      <c r="BL6" s="21">
        <f t="shared" si="7"/>
        <v>918.36</v>
      </c>
      <c r="BM6" s="21">
        <f t="shared" si="7"/>
        <v>860.05</v>
      </c>
      <c r="BN6" s="21">
        <f t="shared" si="7"/>
        <v>782.91</v>
      </c>
      <c r="BO6" s="21">
        <f t="shared" si="7"/>
        <v>783.21</v>
      </c>
      <c r="BP6" s="20" t="str">
        <f>IF(BP7="","",IF(BP7="-","【-】","【"&amp;SUBSTITUTE(TEXT(BP7,"#,##0.00"),"-","△")&amp;"】"))</f>
        <v>【765.05】</v>
      </c>
      <c r="BQ6" s="21">
        <f>IF(BQ7="",NA(),BQ7)</f>
        <v>33.97</v>
      </c>
      <c r="BR6" s="21">
        <f t="shared" ref="BR6:BZ6" si="8">IF(BR7="",NA(),BR7)</f>
        <v>37.18</v>
      </c>
      <c r="BS6" s="21">
        <f t="shared" si="8"/>
        <v>37.049999999999997</v>
      </c>
      <c r="BT6" s="21">
        <f t="shared" si="8"/>
        <v>40.44</v>
      </c>
      <c r="BU6" s="21">
        <f t="shared" si="8"/>
        <v>36.380000000000003</v>
      </c>
      <c r="BV6" s="21">
        <f t="shared" si="8"/>
        <v>53.36</v>
      </c>
      <c r="BW6" s="21">
        <f t="shared" si="8"/>
        <v>50.94</v>
      </c>
      <c r="BX6" s="21">
        <f t="shared" si="8"/>
        <v>44.86</v>
      </c>
      <c r="BY6" s="21">
        <f t="shared" si="8"/>
        <v>49.38</v>
      </c>
      <c r="BZ6" s="21">
        <f t="shared" si="8"/>
        <v>48.53</v>
      </c>
      <c r="CA6" s="20" t="str">
        <f>IF(CA7="","",IF(CA7="-","【-】","【"&amp;SUBSTITUTE(TEXT(CA7,"#,##0.00"),"-","△")&amp;"】"))</f>
        <v>【48.97】</v>
      </c>
      <c r="CB6" s="21">
        <f>IF(CB7="",NA(),CB7)</f>
        <v>368.72</v>
      </c>
      <c r="CC6" s="21">
        <f t="shared" ref="CC6:CK6" si="9">IF(CC7="",NA(),CC7)</f>
        <v>348.3</v>
      </c>
      <c r="CD6" s="21">
        <f t="shared" si="9"/>
        <v>364.77</v>
      </c>
      <c r="CE6" s="21">
        <f t="shared" si="9"/>
        <v>328.08</v>
      </c>
      <c r="CF6" s="21">
        <f t="shared" si="9"/>
        <v>377.31</v>
      </c>
      <c r="CG6" s="21">
        <f t="shared" si="9"/>
        <v>347.38</v>
      </c>
      <c r="CH6" s="21">
        <f t="shared" si="9"/>
        <v>371.2</v>
      </c>
      <c r="CI6" s="21">
        <f t="shared" si="9"/>
        <v>496.36</v>
      </c>
      <c r="CJ6" s="21">
        <f t="shared" si="9"/>
        <v>316.97000000000003</v>
      </c>
      <c r="CK6" s="21">
        <f t="shared" si="9"/>
        <v>326.17</v>
      </c>
      <c r="CL6" s="20" t="str">
        <f>IF(CL7="","",IF(CL7="-","【-】","【"&amp;SUBSTITUTE(TEXT(CL7,"#,##0.00"),"-","△")&amp;"】"))</f>
        <v>【328.76】</v>
      </c>
      <c r="CM6" s="21">
        <f>IF(CM7="",NA(),CM7)</f>
        <v>100</v>
      </c>
      <c r="CN6" s="21">
        <f t="shared" ref="CN6:CV6" si="10">IF(CN7="",NA(),CN7)</f>
        <v>100</v>
      </c>
      <c r="CO6" s="21">
        <f t="shared" si="10"/>
        <v>100</v>
      </c>
      <c r="CP6" s="21">
        <f t="shared" si="10"/>
        <v>100</v>
      </c>
      <c r="CQ6" s="21">
        <f t="shared" si="10"/>
        <v>100</v>
      </c>
      <c r="CR6" s="21">
        <f t="shared" si="10"/>
        <v>49.31</v>
      </c>
      <c r="CS6" s="21">
        <f t="shared" si="10"/>
        <v>47.29</v>
      </c>
      <c r="CT6" s="21">
        <f t="shared" si="10"/>
        <v>54.73</v>
      </c>
      <c r="CU6" s="21">
        <f t="shared" si="10"/>
        <v>46.36</v>
      </c>
      <c r="CV6" s="21">
        <f t="shared" si="10"/>
        <v>228.91</v>
      </c>
      <c r="CW6" s="20" t="str">
        <f>IF(CW7="","",IF(CW7="-","【-】","【"&amp;SUBSTITUTE(TEXT(CW7,"#,##0.00"),"-","△")&amp;"】"))</f>
        <v>【224.12】</v>
      </c>
      <c r="CX6" s="21">
        <f>IF(CX7="",NA(),CX7)</f>
        <v>21.75</v>
      </c>
      <c r="CY6" s="21">
        <f t="shared" ref="CY6:DG6" si="11">IF(CY7="",NA(),CY7)</f>
        <v>23.92</v>
      </c>
      <c r="CZ6" s="21">
        <f t="shared" si="11"/>
        <v>25.49</v>
      </c>
      <c r="DA6" s="21">
        <f t="shared" si="11"/>
        <v>26.33</v>
      </c>
      <c r="DB6" s="21">
        <f t="shared" si="11"/>
        <v>25.71</v>
      </c>
      <c r="DC6" s="21">
        <f t="shared" si="11"/>
        <v>57.28</v>
      </c>
      <c r="DD6" s="21">
        <f t="shared" si="11"/>
        <v>57.74</v>
      </c>
      <c r="DE6" s="21">
        <f t="shared" si="11"/>
        <v>54.72</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325261</v>
      </c>
      <c r="D7" s="23">
        <v>47</v>
      </c>
      <c r="E7" s="23">
        <v>18</v>
      </c>
      <c r="F7" s="23">
        <v>1</v>
      </c>
      <c r="G7" s="23">
        <v>0</v>
      </c>
      <c r="H7" s="23" t="s">
        <v>100</v>
      </c>
      <c r="I7" s="23" t="s">
        <v>101</v>
      </c>
      <c r="J7" s="23" t="s">
        <v>102</v>
      </c>
      <c r="K7" s="23" t="s">
        <v>103</v>
      </c>
      <c r="L7" s="23" t="s">
        <v>104</v>
      </c>
      <c r="M7" s="23" t="s">
        <v>105</v>
      </c>
      <c r="N7" s="24" t="s">
        <v>106</v>
      </c>
      <c r="O7" s="24" t="s">
        <v>107</v>
      </c>
      <c r="P7" s="24">
        <v>10.7</v>
      </c>
      <c r="Q7" s="24">
        <v>100</v>
      </c>
      <c r="R7" s="24">
        <v>3525</v>
      </c>
      <c r="S7" s="24">
        <v>2668</v>
      </c>
      <c r="T7" s="24">
        <v>55.96</v>
      </c>
      <c r="U7" s="24">
        <v>47.68</v>
      </c>
      <c r="V7" s="24">
        <v>280</v>
      </c>
      <c r="W7" s="24">
        <v>0.25</v>
      </c>
      <c r="X7" s="24">
        <v>1120</v>
      </c>
      <c r="Y7" s="24">
        <v>87.74</v>
      </c>
      <c r="Z7" s="24">
        <v>99.24</v>
      </c>
      <c r="AA7" s="24">
        <v>88.54</v>
      </c>
      <c r="AB7" s="24">
        <v>90.16</v>
      </c>
      <c r="AC7" s="24">
        <v>90.08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1739.91</v>
      </c>
      <c r="BG7" s="24">
        <v>1689.31</v>
      </c>
      <c r="BH7" s="24">
        <v>0</v>
      </c>
      <c r="BI7" s="24">
        <v>941.98</v>
      </c>
      <c r="BJ7" s="24">
        <v>899.05</v>
      </c>
      <c r="BK7" s="24">
        <v>768.3</v>
      </c>
      <c r="BL7" s="24">
        <v>918.36</v>
      </c>
      <c r="BM7" s="24">
        <v>860.05</v>
      </c>
      <c r="BN7" s="24">
        <v>782.91</v>
      </c>
      <c r="BO7" s="24">
        <v>783.21</v>
      </c>
      <c r="BP7" s="24">
        <v>765.05</v>
      </c>
      <c r="BQ7" s="24">
        <v>33.97</v>
      </c>
      <c r="BR7" s="24">
        <v>37.18</v>
      </c>
      <c r="BS7" s="24">
        <v>37.049999999999997</v>
      </c>
      <c r="BT7" s="24">
        <v>40.44</v>
      </c>
      <c r="BU7" s="24">
        <v>36.380000000000003</v>
      </c>
      <c r="BV7" s="24">
        <v>53.36</v>
      </c>
      <c r="BW7" s="24">
        <v>50.94</v>
      </c>
      <c r="BX7" s="24">
        <v>44.86</v>
      </c>
      <c r="BY7" s="24">
        <v>49.38</v>
      </c>
      <c r="BZ7" s="24">
        <v>48.53</v>
      </c>
      <c r="CA7" s="24">
        <v>48.97</v>
      </c>
      <c r="CB7" s="24">
        <v>368.72</v>
      </c>
      <c r="CC7" s="24">
        <v>348.3</v>
      </c>
      <c r="CD7" s="24">
        <v>364.77</v>
      </c>
      <c r="CE7" s="24">
        <v>328.08</v>
      </c>
      <c r="CF7" s="24">
        <v>377.31</v>
      </c>
      <c r="CG7" s="24">
        <v>347.38</v>
      </c>
      <c r="CH7" s="24">
        <v>371.2</v>
      </c>
      <c r="CI7" s="24">
        <v>496.36</v>
      </c>
      <c r="CJ7" s="24">
        <v>316.97000000000003</v>
      </c>
      <c r="CK7" s="24">
        <v>326.17</v>
      </c>
      <c r="CL7" s="24">
        <v>328.76</v>
      </c>
      <c r="CM7" s="24">
        <v>100</v>
      </c>
      <c r="CN7" s="24">
        <v>100</v>
      </c>
      <c r="CO7" s="24">
        <v>100</v>
      </c>
      <c r="CP7" s="24">
        <v>100</v>
      </c>
      <c r="CQ7" s="24">
        <v>100</v>
      </c>
      <c r="CR7" s="24">
        <v>49.31</v>
      </c>
      <c r="CS7" s="24">
        <v>47.29</v>
      </c>
      <c r="CT7" s="24">
        <v>54.73</v>
      </c>
      <c r="CU7" s="24">
        <v>46.36</v>
      </c>
      <c r="CV7" s="24">
        <v>228.91</v>
      </c>
      <c r="CW7" s="24">
        <v>224.12</v>
      </c>
      <c r="CX7" s="24">
        <v>21.75</v>
      </c>
      <c r="CY7" s="24">
        <v>23.92</v>
      </c>
      <c r="CZ7" s="24">
        <v>25.49</v>
      </c>
      <c r="DA7" s="24">
        <v>26.33</v>
      </c>
      <c r="DB7" s="24">
        <v>25.71</v>
      </c>
      <c r="DC7" s="24">
        <v>57.28</v>
      </c>
      <c r="DD7" s="24">
        <v>57.74</v>
      </c>
      <c r="DE7" s="24">
        <v>54.72</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106</v>
      </c>
      <c r="EF7" s="24" t="s">
        <v>106</v>
      </c>
      <c r="EG7" s="24" t="s">
        <v>106</v>
      </c>
      <c r="EH7" s="24" t="s">
        <v>106</v>
      </c>
      <c r="EI7" s="24" t="s">
        <v>106</v>
      </c>
      <c r="EJ7" s="24" t="s">
        <v>106</v>
      </c>
      <c r="EK7" s="24" t="s">
        <v>106</v>
      </c>
      <c r="EL7" s="24" t="s">
        <v>106</v>
      </c>
      <c r="EM7" s="24" t="s">
        <v>106</v>
      </c>
      <c r="EN7" s="24" t="s">
        <v>106</v>
      </c>
      <c r="EO7" s="24" t="s">
        <v>106</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113</v>
      </c>
    </row>
    <row r="12" spans="1:145" x14ac:dyDescent="0.15">
      <c r="B12">
        <v>1</v>
      </c>
      <c r="C12">
        <v>1</v>
      </c>
      <c r="D12">
        <v>1</v>
      </c>
      <c r="E12">
        <v>2</v>
      </c>
      <c r="F12">
        <v>3</v>
      </c>
      <c r="G12" t="s">
        <v>114</v>
      </c>
    </row>
    <row r="13" spans="1:145" x14ac:dyDescent="0.15">
      <c r="B13" t="s">
        <v>115</v>
      </c>
      <c r="C13" t="s">
        <v>116</v>
      </c>
      <c r="D13" t="s">
        <v>117</v>
      </c>
      <c r="E13" t="s">
        <v>118</v>
      </c>
      <c r="F13" t="s">
        <v>119</v>
      </c>
      <c r="G13" t="s">
        <v>120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2023-02-08T05:15:40Z</cp:lastPrinted>
  <dcterms:created xsi:type="dcterms:W3CDTF">2022-12-01T02:10:40Z</dcterms:created>
  <dcterms:modified xsi:type="dcterms:W3CDTF">2023-02-08T05:22:12Z</dcterms:modified>
  <cp:category/>
</cp:coreProperties>
</file>