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kawauchi-yusuke\Desktop\230116【２／８（水）県〆切】公営企業に係る「経営比較分析表」の分析等について\環境整備課より\R4提出経営比較分析表\"/>
    </mc:Choice>
  </mc:AlternateContent>
  <xr:revisionPtr revIDLastSave="0" documentId="13_ncr:1_{7B4BC8C2-31C4-474C-9C44-9FEE04EB342B}" xr6:coauthVersionLast="47" xr6:coauthVersionMax="47" xr10:uidLastSave="{00000000-0000-0000-0000-000000000000}"/>
  <workbookProtection workbookAlgorithmName="SHA-512" workbookHashValue="9griqi8ES6vvc/rPUvpO29YFUOTshXsxHCqO84p36LKJ3AkPAiGqlZc24NbliSc/Pl7ceLwRxEPLHBuRcIQgoA==" workbookSaltValue="50VBeg3zoqKek0iKYzEm3g=="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<sst xmlns="http://schemas.openxmlformats.org/spreadsheetml/2006/main" count="236" uniqueCount="119">
  <si>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</si>
  <si>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</si>
  <si>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</si>
  <si>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</si>
  <si>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</si>
  <si>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</si>
  <si>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</si>
  <si>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</si>
  <si>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</si>
  <si>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</si>
  <si>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</si>
  <si>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</si>
  <si>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</si>
  <si>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</si>
  <si>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</si>
  <si>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</si>
  <si>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</si>
  <si>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</si>
  <si>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</si>
  <si>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</si>
  <si>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</si>
  <si>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</si>
  <si>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</si>
  <si>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</si>
  <si>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</si>
  <si>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</si>
  <si>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</si>
  <si>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</si>
  <si>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</si>
  <si>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</si>
  <si>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</si>
  <si>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</si>
  <si>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</si>
  <si>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</si>
  <si>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</si>
  <si>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</si>
  <si>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</si>
  <si>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</si>
  <si>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</si>
  <si>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</si>
  <si>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</si>
  <si>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</si>
  <si>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</si>
  <si>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</si>
  <si>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</si>
  <si>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</si>
  <si>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</si>
  <si>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</si>
  <si>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</si>
  <si>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</si>
  <si>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</si>
  <si>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</si>
  <si>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</si>
  <si>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</si>
  <si>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</si>
  <si>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</si>
  <si>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</si>
  <si>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</si>
  <si>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</si>
  <si>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</si>
  <si>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</si>
  <si>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</si>
  <si>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</si>
  <si>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</si>
  <si>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</si>
  <si>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</si>
  <si>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</si>
  <si>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</si>
  <si>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</si>
  <si>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</si>
  <si>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</si>
  <si>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</si>
  <si>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</si>
  <si>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</si>
  <si>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</si>
  <si>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</si>
  <si>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</si>
  <si>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</si>
  <si>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</si>
  <si>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</si>
  <si>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</si>
  <si>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</si>
  <si>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</si>
  <si>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</si>
  <si>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</si>
  <si>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</si>
  <si>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</si>
  <si>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</si>
  <si>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</si>
  <si>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</si>
  <si>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</si>
  <si>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</si>
  <si>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</si>
  <si>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</si>
  <si>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</si>
  <si>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</si>
  <si>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</si>
  <si>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</si>
  <si>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</si>
  <si>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</si>
  <si>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</si>
  <si>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</si>
  <si>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</si>
  <si>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</si>
  <si>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</si>
  <si>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</si>
  <si>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</si>
  <si>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</si>
  <si>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</si>
  <si>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</si>
  <si>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</si>
  <si>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</si>
  <si>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</si>
  <si>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</si>
  <si>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</si>
  <si>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</si>
  <si>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美田地区の接続率が低いためさらなる加入促進で料金収入を確保し、美田地区では長寿命化計画に沿って処理場の機器更新等を順次行っていく。</t>
    <rPh sb="32" eb="34">
      <t>ミタ</t>
    </rPh>
    <phoneticPr fontId="4"/>
  </si>
  <si>
    <t>　浦郷地区は平成13年度に、また美田地区は平成22年度に供用開始し、平成27年度末で事業完了し全町的な汚水処理体制が整った。
　浦郷地区の接続率は92.3％と比較的高いが、美田地区は52.2％と低調であり平成23年度から加入分担金の分割納付ができるように制度改正して加入促進を奨励している。
　浦郷地区においては、平成28年度に策定した長寿命化計画に沿って機器の更新を行っており令和3年度をもって完了した。</t>
    <rPh sb="189" eb="191">
      <t>レイワ</t>
    </rPh>
    <rPh sb="192" eb="194">
      <t>ネンド</t>
    </rPh>
    <rPh sb="198" eb="200">
      <t>カンリョウ</t>
    </rPh>
    <phoneticPr fontId="4"/>
  </si>
  <si>
    <t>　平成27年度末で全町的な汚水処理体制が整った。これまで浦郷地区の施設は大規模な修繕は行わず小修繕等で対応してきた。平成28年度には浦郷地区の施設長寿命化計画を策定し、平成29年度から計画的に更新を進め、令和3年度に完了した。美田地区においては、令和2年度に長寿命化計画を策定し、令和8年度より更新予定としている。
　また、管渠老朽化率・改善率については現在不具合がないこと、法定耐用年数まで長い年月があることから、更新工事を行う予定はない。</t>
    <rPh sb="71" eb="73">
      <t>シセツ</t>
    </rPh>
    <rPh sb="113" eb="117">
      <t>ミタチク</t>
    </rPh>
    <rPh sb="123" eb="125">
      <t>レイワ</t>
    </rPh>
    <rPh sb="126" eb="128">
      <t>ネンド</t>
    </rPh>
    <rPh sb="129" eb="135">
      <t>チョウジュミョウカケイカク</t>
    </rPh>
    <rPh sb="136" eb="138">
      <t>サクテイ</t>
    </rPh>
    <rPh sb="140" eb="142">
      <t>レイワ</t>
    </rPh>
    <rPh sb="143" eb="145">
      <t>ネンド</t>
    </rPh>
    <rPh sb="147" eb="151">
      <t>コウシンヨテイ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</si>
</sst>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4.09</c:v>
                </c:pt>
                <c:pt idx="4" formatCode="#,##0.00;&quot;△&quot;#,##0.00;&quot;-&quot;">
                  <c:v>0.56999999999999995</c:v>
                </c:pt>
              </c:numCache>
            </c:numRef>
          </c:val>
          <c:extLst>
            <c:ext xmlns:c16="http://schemas.microsoft.com/office/drawing/2014/chart" uri="{C3380CC4-5D6E-409C-BE32-E72D297353CC}">
              <c16:uniqueId val="{00000000-0B17-46B6-85D7-4AED03116F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0B17-46B6-85D7-4AED03116F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33.42</c:v>
                </c:pt>
                <c:pt idx="1">
                  <c:v>32.630000000000003</c:v>
                </c:pt>
                <c:pt idx="2">
                  <c:v>32.46</c:v>
                </c:pt>
                <c:pt idx="3">
                  <c:v>33.42</c:v>
                </c:pt>
                <c:pt idx="4">
                  <c:v>32.28</c:v>
                </c:pt>
              </c:numCache>
            </c:numRef>
          </c:val>
          <c:extLst>
            <c:ext xmlns:c16="http://schemas.microsoft.com/office/drawing/2014/chart" uri="{C3380CC4-5D6E-409C-BE32-E72D297353CC}">
              <c16:uniqueId val="{00000000-B79C-4348-B575-F91797B49C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B79C-4348-B575-F91797B49C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74.760000000000005</c:v>
                </c:pt>
                <c:pt idx="1">
                  <c:v>77.16</c:v>
                </c:pt>
                <c:pt idx="2">
                  <c:v>79.900000000000006</c:v>
                </c:pt>
                <c:pt idx="3">
                  <c:v>80.56</c:v>
                </c:pt>
                <c:pt idx="4">
                  <c:v>81.31</c:v>
                </c:pt>
              </c:numCache>
            </c:numRef>
          </c:val>
          <c:extLst>
            <c:ext xmlns:c16="http://schemas.microsoft.com/office/drawing/2014/chart" uri="{C3380CC4-5D6E-409C-BE32-E72D297353CC}">
              <c16:uniqueId val="{00000000-822F-4B4B-8901-A258B59A30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822F-4B4B-8901-A258B59A30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98.24</c:v>
                </c:pt>
                <c:pt idx="1">
                  <c:v>98.4</c:v>
                </c:pt>
                <c:pt idx="2">
                  <c:v>98.22</c:v>
                </c:pt>
                <c:pt idx="3">
                  <c:v>100.85</c:v>
                </c:pt>
                <c:pt idx="4">
                  <c:v>96.04</c:v>
                </c:pt>
              </c:numCache>
            </c:numRef>
          </c:val>
          <c:extLst>
            <c:ext xmlns:c16="http://schemas.microsoft.com/office/drawing/2014/chart" uri="{C3380CC4-5D6E-409C-BE32-E72D297353CC}">
              <c16:uniqueId val="{00000000-6FC2-4F72-8AE2-4D65429EF7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C2-4F72-8AE2-4D65429EF7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C1-4608-A7F4-238ACFE72B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C1-4608-A7F4-238ACFE72B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B0-4344-B787-29896A40AE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B0-4344-B787-29896A40AE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A6-48AA-A918-391E3F8CFD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A6-48AA-A918-391E3F8CFD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C0-4A7C-961D-45ADFEE5F2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C0-4A7C-961D-45ADFEE5F2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1939.69</c:v>
                </c:pt>
                <c:pt idx="1">
                  <c:v>2875.59</c:v>
                </c:pt>
                <c:pt idx="2" formatCode="#,##0.00;&quot;△&quot;#,##0.00">
                  <c:v>0</c:v>
                </c:pt>
                <c:pt idx="3">
                  <c:v>1312.38</c:v>
                </c:pt>
                <c:pt idx="4">
                  <c:v>1345.48</c:v>
                </c:pt>
              </c:numCache>
            </c:numRef>
          </c:val>
          <c:extLst>
            <c:ext xmlns:c16="http://schemas.microsoft.com/office/drawing/2014/chart" uri="{C3380CC4-5D6E-409C-BE32-E72D297353CC}">
              <c16:uniqueId val="{00000000-4BE9-4299-858A-A14185DBFE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4BE9-4299-858A-A14185DBFE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63.34</c:v>
                </c:pt>
                <c:pt idx="1">
                  <c:v>67.510000000000005</c:v>
                </c:pt>
                <c:pt idx="2">
                  <c:v>60.69</c:v>
                </c:pt>
                <c:pt idx="3">
                  <c:v>73.34</c:v>
                </c:pt>
                <c:pt idx="4">
                  <c:v>74.14</c:v>
                </c:pt>
              </c:numCache>
            </c:numRef>
          </c:val>
          <c:extLst>
            <c:ext xmlns:c16="http://schemas.microsoft.com/office/drawing/2014/chart" uri="{C3380CC4-5D6E-409C-BE32-E72D297353CC}">
              <c16:uniqueId val="{00000000-4AD0-4BEC-817E-413C626D0D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4AD0-4BEC-817E-413C626D0D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263.38</c:v>
                </c:pt>
                <c:pt idx="1">
                  <c:v>251.29</c:v>
                </c:pt>
                <c:pt idx="2">
                  <c:v>280.83</c:v>
                </c:pt>
                <c:pt idx="3">
                  <c:v>236.49</c:v>
                </c:pt>
                <c:pt idx="4">
                  <c:v>230.03</c:v>
                </c:pt>
              </c:numCache>
            </c:numRef>
          </c:val>
          <c:extLst>
            <c:ext xmlns:c16="http://schemas.microsoft.com/office/drawing/2014/chart" uri="{C3380CC4-5D6E-409C-BE32-E72D297353CC}">
              <c16:uniqueId val="{00000000-F3AA-4017-B184-62EB4A9786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F3AA-4017-B184-62EB4A9786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3"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西ノ島町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2668</v>
      </c>
      <c r="AM8" s="37"/>
      <c r="AN8" s="37"/>
      <c r="AO8" s="37"/>
      <c r="AP8" s="37"/>
      <c r="AQ8" s="37"/>
      <c r="AR8" s="37"/>
      <c r="AS8" s="37"/>
      <c r="AT8" s="38">
        <f>データ!T6</f>
        <v>55.96</v>
      </c>
      <c r="AU8" s="38"/>
      <c r="AV8" s="38"/>
      <c r="AW8" s="38"/>
      <c r="AX8" s="38"/>
      <c r="AY8" s="38"/>
      <c r="AZ8" s="38"/>
      <c r="BA8" s="38"/>
      <c r="BB8" s="38">
        <f>データ!U6</f>
        <v>47.68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66.28</v>
      </c>
      <c r="Q10" s="38"/>
      <c r="R10" s="38"/>
      <c r="S10" s="38"/>
      <c r="T10" s="38"/>
      <c r="U10" s="38"/>
      <c r="V10" s="38"/>
      <c r="W10" s="38">
        <f>データ!Q6</f>
        <v>100</v>
      </c>
      <c r="X10" s="38"/>
      <c r="Y10" s="38"/>
      <c r="Z10" s="38"/>
      <c r="AA10" s="38"/>
      <c r="AB10" s="38"/>
      <c r="AC10" s="38"/>
      <c r="AD10" s="37">
        <f>データ!R6</f>
        <v>3525</v>
      </c>
      <c r="AE10" s="37"/>
      <c r="AF10" s="37"/>
      <c r="AG10" s="37"/>
      <c r="AH10" s="37"/>
      <c r="AI10" s="37"/>
      <c r="AJ10" s="37"/>
      <c r="AK10" s="2"/>
      <c r="AL10" s="37">
        <f>データ!V6</f>
        <v>1734</v>
      </c>
      <c r="AM10" s="37"/>
      <c r="AN10" s="37"/>
      <c r="AO10" s="37"/>
      <c r="AP10" s="37"/>
      <c r="AQ10" s="37"/>
      <c r="AR10" s="37"/>
      <c r="AS10" s="37"/>
      <c r="AT10" s="38">
        <f>データ!W6</f>
        <v>1.41</v>
      </c>
      <c r="AU10" s="38"/>
      <c r="AV10" s="38"/>
      <c r="AW10" s="38"/>
      <c r="AX10" s="38"/>
      <c r="AY10" s="38"/>
      <c r="AZ10" s="38"/>
      <c r="BA10" s="38"/>
      <c r="BB10" s="38">
        <f>データ!X6</f>
        <v>1229.79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ontOd7KrnusEEIavt8KMVECEJoPPmiGNwH1HS8baFTWzKNiy9Wy2A0/QyauCEW5V4UqwgYngd2CpHNjPKpAHZQ==" saltValue="xlsjSzXRomudgM12qQN/l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325261</v>
      </c>
      <c r="D6" s="19">
        <f t="shared" si="3"/>
        <v>47</v>
      </c>
      <c r="E6" s="19">
        <f t="shared" si="3"/>
        <v>17</v>
      </c>
      <c r="F6" s="19">
        <f t="shared" si="3"/>
        <v>6</v>
      </c>
      <c r="G6" s="19">
        <f t="shared" si="3"/>
        <v>0</v>
      </c>
      <c r="H6" s="19" t="str">
        <f t="shared" si="3"/>
        <v>島根県　西ノ島町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66.28</v>
      </c>
      <c r="Q6" s="20">
        <f t="shared" si="3"/>
        <v>100</v>
      </c>
      <c r="R6" s="20">
        <f t="shared" si="3"/>
        <v>3525</v>
      </c>
      <c r="S6" s="20">
        <f t="shared" si="3"/>
        <v>2668</v>
      </c>
      <c r="T6" s="20">
        <f t="shared" si="3"/>
        <v>55.96</v>
      </c>
      <c r="U6" s="20">
        <f t="shared" si="3"/>
        <v>47.68</v>
      </c>
      <c r="V6" s="20">
        <f t="shared" si="3"/>
        <v>1734</v>
      </c>
      <c r="W6" s="20">
        <f t="shared" si="3"/>
        <v>1.41</v>
      </c>
      <c r="X6" s="20">
        <f t="shared" si="3"/>
        <v>1229.79</v>
      </c>
      <c r="Y6" s="21">
        <f>IF(Y7="",NA(),Y7)</f>
        <v>98.24</v>
      </c>
      <c r="Z6" s="21">
        <f t="shared" ref="Z6:AH6" si="4">IF(Z7="",NA(),Z7)</f>
        <v>98.4</v>
      </c>
      <c r="AA6" s="21">
        <f t="shared" si="4"/>
        <v>98.22</v>
      </c>
      <c r="AB6" s="21">
        <f t="shared" si="4"/>
        <v>100.85</v>
      </c>
      <c r="AC6" s="21">
        <f t="shared" si="4"/>
        <v>96.04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1939.69</v>
      </c>
      <c r="BG6" s="21">
        <f t="shared" ref="BG6:BO6" si="7">IF(BG7="",NA(),BG7)</f>
        <v>2875.59</v>
      </c>
      <c r="BH6" s="20">
        <f t="shared" si="7"/>
        <v>0</v>
      </c>
      <c r="BI6" s="21">
        <f t="shared" si="7"/>
        <v>1312.38</v>
      </c>
      <c r="BJ6" s="21">
        <f t="shared" si="7"/>
        <v>1345.48</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63.34</v>
      </c>
      <c r="BR6" s="21">
        <f t="shared" ref="BR6:BZ6" si="8">IF(BR7="",NA(),BR7)</f>
        <v>67.510000000000005</v>
      </c>
      <c r="BS6" s="21">
        <f t="shared" si="8"/>
        <v>60.69</v>
      </c>
      <c r="BT6" s="21">
        <f t="shared" si="8"/>
        <v>73.34</v>
      </c>
      <c r="BU6" s="21">
        <f t="shared" si="8"/>
        <v>74.14</v>
      </c>
      <c r="BV6" s="21">
        <f t="shared" si="8"/>
        <v>45.81</v>
      </c>
      <c r="BW6" s="21">
        <f t="shared" si="8"/>
        <v>43.43</v>
      </c>
      <c r="BX6" s="21">
        <f t="shared" si="8"/>
        <v>41.41</v>
      </c>
      <c r="BY6" s="21">
        <f t="shared" si="8"/>
        <v>39.64</v>
      </c>
      <c r="BZ6" s="21">
        <f t="shared" si="8"/>
        <v>40</v>
      </c>
      <c r="CA6" s="20" t="str">
        <f>IF(CA7="","",IF(CA7="-","【-】","【"&amp;SUBSTITUTE(TEXT(CA7,"#,##0.00"),"-","△")&amp;"】"))</f>
        <v>【44.22】</v>
      </c>
      <c r="CB6" s="21">
        <f>IF(CB7="",NA(),CB7)</f>
        <v>263.38</v>
      </c>
      <c r="CC6" s="21">
        <f t="shared" ref="CC6:CK6" si="9">IF(CC7="",NA(),CC7)</f>
        <v>251.29</v>
      </c>
      <c r="CD6" s="21">
        <f t="shared" si="9"/>
        <v>280.83</v>
      </c>
      <c r="CE6" s="21">
        <f t="shared" si="9"/>
        <v>236.49</v>
      </c>
      <c r="CF6" s="21">
        <f t="shared" si="9"/>
        <v>230.03</v>
      </c>
      <c r="CG6" s="21">
        <f t="shared" si="9"/>
        <v>383.92</v>
      </c>
      <c r="CH6" s="21">
        <f t="shared" si="9"/>
        <v>400.44</v>
      </c>
      <c r="CI6" s="21">
        <f t="shared" si="9"/>
        <v>417.56</v>
      </c>
      <c r="CJ6" s="21">
        <f t="shared" si="9"/>
        <v>449.72</v>
      </c>
      <c r="CK6" s="21">
        <f t="shared" si="9"/>
        <v>437.27</v>
      </c>
      <c r="CL6" s="20" t="str">
        <f>IF(CL7="","",IF(CL7="-","【-】","【"&amp;SUBSTITUTE(TEXT(CL7,"#,##0.00"),"-","△")&amp;"】"))</f>
        <v>【392.85】</v>
      </c>
      <c r="CM6" s="21">
        <f>IF(CM7="",NA(),CM7)</f>
        <v>33.42</v>
      </c>
      <c r="CN6" s="21">
        <f t="shared" ref="CN6:CV6" si="10">IF(CN7="",NA(),CN7)</f>
        <v>32.630000000000003</v>
      </c>
      <c r="CO6" s="21">
        <f t="shared" si="10"/>
        <v>32.46</v>
      </c>
      <c r="CP6" s="21">
        <f t="shared" si="10"/>
        <v>33.42</v>
      </c>
      <c r="CQ6" s="21">
        <f t="shared" si="10"/>
        <v>32.28</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74.760000000000005</v>
      </c>
      <c r="CY6" s="21">
        <f t="shared" ref="CY6:DG6" si="11">IF(CY7="",NA(),CY7)</f>
        <v>77.16</v>
      </c>
      <c r="CZ6" s="21">
        <f t="shared" si="11"/>
        <v>79.900000000000006</v>
      </c>
      <c r="DA6" s="21">
        <f t="shared" si="11"/>
        <v>80.56</v>
      </c>
      <c r="DB6" s="21">
        <f t="shared" si="11"/>
        <v>81.31</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4.09</v>
      </c>
      <c r="EI6" s="21">
        <f t="shared" si="14"/>
        <v>0.56999999999999995</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325261</v>
      </c>
      <c r="D7" s="23">
        <v>47</v>
      </c>
      <c r="E7" s="23">
        <v>17</v>
      </c>
      <c r="F7" s="23">
        <v>6</v>
      </c>
      <c r="G7" s="23">
        <v>0</v>
      </c>
      <c r="H7" s="23" t="s">
        <v>98</v>
      </c>
      <c r="I7" s="23" t="s">
        <v>99</v>
      </c>
      <c r="J7" s="23" t="s">
        <v>100</v>
      </c>
      <c r="K7" s="23" t="s">
        <v>101</v>
      </c>
      <c r="L7" s="23" t="s">
        <v>102</v>
      </c>
      <c r="M7" s="23" t="s">
        <v>103</v>
      </c>
      <c r="N7" s="24" t="s">
        <v>104</v>
      </c>
      <c r="O7" s="24" t="s">
        <v>105</v>
      </c>
      <c r="P7" s="24">
        <v>66.28</v>
      </c>
      <c r="Q7" s="24">
        <v>100</v>
      </c>
      <c r="R7" s="24">
        <v>3525</v>
      </c>
      <c r="S7" s="24">
        <v>2668</v>
      </c>
      <c r="T7" s="24">
        <v>55.96</v>
      </c>
      <c r="U7" s="24">
        <v>47.68</v>
      </c>
      <c r="V7" s="24">
        <v>1734</v>
      </c>
      <c r="W7" s="24">
        <v>1.41</v>
      </c>
      <c r="X7" s="24">
        <v>1229.79</v>
      </c>
      <c r="Y7" s="24">
        <v>98.24</v>
      </c>
      <c r="Z7" s="24">
        <v>98.4</v>
      </c>
      <c r="AA7" s="24">
        <v>98.22</v>
      </c>
      <c r="AB7" s="24">
        <v>100.85</v>
      </c>
      <c r="AC7" s="24">
        <v>96.04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1939.69</v>
      </c>
      <c r="BG7" s="24">
        <v>2875.59</v>
      </c>
      <c r="BH7" s="24">
        <v>0</v>
      </c>
      <c r="BI7" s="24">
        <v>1312.38</v>
      </c>
      <c r="BJ7" s="24">
        <v>1345.48</v>
      </c>
      <c r="BK7" s="24">
        <v>1060.8599999999999</v>
      </c>
      <c r="BL7" s="24">
        <v>1006.65</v>
      </c>
      <c r="BM7" s="24">
        <v>998.42</v>
      </c>
      <c r="BN7" s="24">
        <v>1095.52</v>
      </c>
      <c r="BO7" s="24">
        <v>1056.55</v>
      </c>
      <c r="BP7" s="24">
        <v>974.72</v>
      </c>
      <c r="BQ7" s="24">
        <v>63.34</v>
      </c>
      <c r="BR7" s="24">
        <v>67.510000000000005</v>
      </c>
      <c r="BS7" s="24">
        <v>60.69</v>
      </c>
      <c r="BT7" s="24">
        <v>73.34</v>
      </c>
      <c r="BU7" s="24">
        <v>74.14</v>
      </c>
      <c r="BV7" s="24">
        <v>45.81</v>
      </c>
      <c r="BW7" s="24">
        <v>43.43</v>
      </c>
      <c r="BX7" s="24">
        <v>41.41</v>
      </c>
      <c r="BY7" s="24">
        <v>39.64</v>
      </c>
      <c r="BZ7" s="24">
        <v>40</v>
      </c>
      <c r="CA7" s="24">
        <v>44.22</v>
      </c>
      <c r="CB7" s="24">
        <v>263.38</v>
      </c>
      <c r="CC7" s="24">
        <v>251.29</v>
      </c>
      <c r="CD7" s="24">
        <v>280.83</v>
      </c>
      <c r="CE7" s="24">
        <v>236.49</v>
      </c>
      <c r="CF7" s="24">
        <v>230.03</v>
      </c>
      <c r="CG7" s="24">
        <v>383.92</v>
      </c>
      <c r="CH7" s="24">
        <v>400.44</v>
      </c>
      <c r="CI7" s="24">
        <v>417.56</v>
      </c>
      <c r="CJ7" s="24">
        <v>449.72</v>
      </c>
      <c r="CK7" s="24">
        <v>437.27</v>
      </c>
      <c r="CL7" s="24">
        <v>392.85</v>
      </c>
      <c r="CM7" s="24">
        <v>33.42</v>
      </c>
      <c r="CN7" s="24">
        <v>32.630000000000003</v>
      </c>
      <c r="CO7" s="24">
        <v>32.46</v>
      </c>
      <c r="CP7" s="24">
        <v>33.42</v>
      </c>
      <c r="CQ7" s="24">
        <v>32.28</v>
      </c>
      <c r="CR7" s="24">
        <v>33.21</v>
      </c>
      <c r="CS7" s="24">
        <v>32.229999999999997</v>
      </c>
      <c r="CT7" s="24">
        <v>32.479999999999997</v>
      </c>
      <c r="CU7" s="24">
        <v>30.19</v>
      </c>
      <c r="CV7" s="24">
        <v>28.77</v>
      </c>
      <c r="CW7" s="24">
        <v>32.229999999999997</v>
      </c>
      <c r="CX7" s="24">
        <v>74.760000000000005</v>
      </c>
      <c r="CY7" s="24">
        <v>77.16</v>
      </c>
      <c r="CZ7" s="24">
        <v>79.900000000000006</v>
      </c>
      <c r="DA7" s="24">
        <v>80.56</v>
      </c>
      <c r="DB7" s="24">
        <v>81.31</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4.09</v>
      </c>
      <c r="EI7" s="24">
        <v>0.56999999999999995</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2023-02-08T05:14:27Z</cp:lastPrinted>
  <dcterms:created xsi:type="dcterms:W3CDTF">2022-12-01T02:03:16Z</dcterms:created>
  <dcterms:modified xsi:type="dcterms:W3CDTF">2023-02-08T05:14:29Z</dcterms:modified>
  <cp:category/>
</cp:coreProperties>
</file>