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nns-sv\環境整備課1\500_上下水道（管理係）\110_経営比較分析表\R4\"/>
    </mc:Choice>
  </mc:AlternateContent>
  <xr:revisionPtr revIDLastSave="0" documentId="13_ncr:1_{A1BA68EB-4C91-4974-92DB-9342D9D7EC33}" xr6:coauthVersionLast="47" xr6:coauthVersionMax="47" xr10:uidLastSave="{00000000-0000-0000-0000-000000000000}"/>
  <workbookProtection workbookAlgorithmName="SHA-512" workbookHashValue="dONTgd6EGJpxWjMHsRIKztMtgSj7nAD0xNUzzuqxjVQ+TPT7TxIUz0/vkw+ZieJE0dmECrU3yZIS8QZS/Z7omA==" workbookSaltValue="52kd/QlFla8atTUF41kNj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<sst xmlns="http://schemas.openxmlformats.org/spreadsheetml/2006/main" count="236" uniqueCount="119">
  <si>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</si>
  <si>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</si>
  <si>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</si>
  <si>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</si>
  <si>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</si>
  <si>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</si>
  <si>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</si>
  <si>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</si>
  <si>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</si>
  <si>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</si>
  <si>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</si>
  <si>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</si>
  <si>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</si>
  <si>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</si>
  <si>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</si>
  <si>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</si>
  <si>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</si>
  <si>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</si>
  <si>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</si>
  <si>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</si>
  <si>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</si>
  <si>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</si>
  <si>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</si>
  <si>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</si>
  <si>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</si>
  <si>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</si>
  <si>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</si>
  <si>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</si>
  <si>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</si>
  <si>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</si>
  <si>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</si>
  <si>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</si>
  <si>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</si>
  <si>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</si>
  <si>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</si>
  <si>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</si>
  <si>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</si>
  <si>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</si>
  <si>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</si>
  <si>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</si>
  <si>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</si>
  <si>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</si>
  <si>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</si>
  <si>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</si>
  <si>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</si>
  <si>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</si>
  <si>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</si>
  <si>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</si>
  <si>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</si>
  <si>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</si>
  <si>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</si>
  <si>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</si>
  <si>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</si>
  <si>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</si>
  <si>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</si>
  <si>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</si>
  <si>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</si>
  <si>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</si>
  <si>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</si>
  <si>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</si>
  <si>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</si>
  <si>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</si>
  <si>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</si>
  <si>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</si>
  <si>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</si>
  <si>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</si>
  <si>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</si>
  <si>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</si>
  <si>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</si>
  <si>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</si>
  <si>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</si>
  <si>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</si>
  <si>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</si>
  <si>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</si>
  <si>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</si>
  <si>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</si>
  <si>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</si>
  <si>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</si>
  <si>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</si>
  <si>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</si>
  <si>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</si>
  <si>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</si>
  <si>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</si>
  <si>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</si>
  <si>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</si>
  <si>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</si>
  <si>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</si>
  <si>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</si>
  <si>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</si>
  <si>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</si>
  <si>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</si>
  <si>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</si>
  <si>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</si>
  <si>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</si>
  <si>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</si>
  <si>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</si>
  <si>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</si>
  <si>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</si>
  <si>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</si>
  <si>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</si>
  <si>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</si>
  <si>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</si>
  <si>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</si>
  <si>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</si>
  <si>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</si>
  <si>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</si>
  <si>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</si>
  <si>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</si>
  <si>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</si>
  <si>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</si>
  <si>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</si>
  <si>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</si>
  <si>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</si>
  <si>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</si>
  <si>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</si>
  <si>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</si>
  <si>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平成18年度に供用開始し、まだ際立つほどではないが、修繕費が増加しつつある。令和3年度には供用開始から15年が経過し、処理場、中継ポンプの機器類の更新時期となる。
　そのため、平成29年度に策定した長寿命化計画に沿って経営状況を判断しながら、令和4年度から処理場、中継ポンプ施設の修繕を計画的に行っていく予定としている。
　また、管渠老朽化率・改善率については現在不具合がないこと、法定耐用年数まで長い年月があることから、更新工事を行う予定はない。</t>
    <rPh sb="122" eb="124">
      <t>レイワ</t>
    </rPh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</si>
  <si>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また、漁業集落排水施設及びし尿処理施設を含む施設の広域化、共同化に向けた検討について準備を進めていく。</t>
    <rPh sb="132" eb="134">
      <t>ギョギョウ</t>
    </rPh>
    <rPh sb="134" eb="136">
      <t>シュウラク</t>
    </rPh>
    <rPh sb="136" eb="138">
      <t>ハイスイ</t>
    </rPh>
    <rPh sb="144" eb="146">
      <t>ショリ</t>
    </rPh>
    <phoneticPr fontId="4"/>
  </si>
  <si>
    <t>　特定環境保全公共下水道は平成18年度から供用を開始し接続率は平成23年度に41.3％、令和4年度は69.2％となっており今後も加入促進を進める。
　東部地区は供用開始から13年が経過しており、平成29年度に長寿命化計画の策定を行い、老朽化対策を見据えた整備を行っていく。
　また、地理的条件から汚水処理原価は平成27年度まで類似団体平均値よりも大幅に高い状態であったが、日々の維持管理費の削減等により改善されている。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</si>
</sst>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D-433C-8463-A43DE883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0.06</c:v>
                </c:pt>
                <c:pt idx="3">
                  <c:v>0.02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D-433C-8463-A43DE883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116.04</c:v>
                </c:pt>
                <c:pt idx="1">
                  <c:v>106.68</c:v>
                </c:pt>
                <c:pt idx="2">
                  <c:v>101.42</c:v>
                </c:pt>
                <c:pt idx="3">
                  <c:v>97.66</c:v>
                </c:pt>
                <c:pt idx="4">
                  <c:v>96.43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7-4668-B778-D4C39DBF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7-4668-B778-D4C39DBF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98D-B1AD-173EF8B3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3-498D-B1AD-173EF8B3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5-4822-BC30-9E6F72E2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5-4822-BC30-9E6F72E2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8-4B23-8F90-9E59E8D8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8-4B23-8F90-9E59E8D8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B-415B-B7DA-03B1C3BF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B-415B-B7DA-03B1C3BF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2909.99</c:v>
                </c:pt>
                <c:pt idx="1">
                  <c:v>2319.9699999999998</c:v>
                </c:pt>
                <c:pt idx="2" formatCode="#,##0.00;&quot;△&quot;#,##0.00">
                  <c:v>0</c:v>
                </c:pt>
                <c:pt idx="3">
                  <c:v>2134.29</c:v>
                </c:pt>
                <c:pt idx="4">
                  <c:v>2087.3000000000002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5-41EE-832F-6C06268D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1223.96</c:v>
                </c:pt>
                <c:pt idx="1">
                  <c:v>1269.1500000000001</c:v>
                </c:pt>
                <c:pt idx="2">
                  <c:v>1087.96</c:v>
                </c:pt>
                <c:pt idx="3">
                  <c:v>1209.45</c:v>
                </c:pt>
                <c:pt idx="4">
                  <c:v>1042.6400000000001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5-41EE-832F-6C06268D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79.430000000000007</c:v>
                </c:pt>
                <c:pt idx="1">
                  <c:v>81.819999999999993</c:v>
                </c:pt>
                <c:pt idx="2">
                  <c:v>74.599999999999994</c:v>
                </c:pt>
                <c:pt idx="3">
                  <c:v>75.790000000000006</c:v>
                </c:pt>
                <c:pt idx="4">
                  <c:v>72.63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3-4B02-9E81-36796B1A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63.97</c:v>
                </c:pt>
                <c:pt idx="2">
                  <c:v>59.67</c:v>
                </c:pt>
                <c:pt idx="3">
                  <c:v>55.93</c:v>
                </c:pt>
                <c:pt idx="4">
                  <c:v>55.76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3-4B02-9E81-36796B1A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216.84</c:v>
                </c:pt>
                <c:pt idx="1">
                  <c:v>212.05</c:v>
                </c:pt>
                <c:pt idx="2">
                  <c:v>231.98</c:v>
                </c:pt>
                <c:pt idx="3">
                  <c:v>230.88</c:v>
                </c:pt>
                <c:pt idx="4">
                  <c:v>236.96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D-41DB-A3E0-8CD22888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267.86</c:v>
                </c:pt>
                <c:pt idx="1">
                  <c:v>256.82</c:v>
                </c:pt>
                <c:pt idx="2">
                  <c:v>270.60000000000002</c:v>
                </c:pt>
                <c:pt idx="3">
                  <c:v>289.60000000000002</c:v>
                </c:pt>
                <c:pt idx="4">
                  <c:v>296.14999999999998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1DB-A3E0-8CD22888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38.15</c:v>
                </c:pt>
                <c:pt idx="1">
                  <c:v>42.59</c:v>
                </c:pt>
                <c:pt idx="2">
                  <c:v>44.07</c:v>
                </c:pt>
                <c:pt idx="3">
                  <c:v>53.33</c:v>
                </c:pt>
                <c:pt idx="4">
                  <c:v>50.37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300-BBF4-94C4FFAA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37.08</c:v>
                </c:pt>
                <c:pt idx="1">
                  <c:v>37.46</c:v>
                </c:pt>
                <c:pt idx="2">
                  <c:v>37.65</c:v>
                </c:pt>
                <c:pt idx="3">
                  <c:v>36.71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2-4300-BBF4-94C4FFAA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62.54</c:v>
                </c:pt>
                <c:pt idx="1">
                  <c:v>66.349999999999994</c:v>
                </c:pt>
                <c:pt idx="2">
                  <c:v>68.08</c:v>
                </c:pt>
                <c:pt idx="3">
                  <c:v>68.55</c:v>
                </c:pt>
                <c:pt idx="4">
                  <c:v>71.59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C07-B349-B15B77C6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67.459999999999994</c:v>
                </c:pt>
                <c:pt idx="2">
                  <c:v>67.37</c:v>
                </c:pt>
                <c:pt idx="3">
                  <c:v>70.05</c:v>
                </c:pt>
                <c:pt idx="4">
                  <c:v>67.09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A-4C07-B349-B15B77C6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西ノ島町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D3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2668</v>
      </c>
      <c r="AM8" s="37"/>
      <c r="AN8" s="37"/>
      <c r="AO8" s="37"/>
      <c r="AP8" s="37"/>
      <c r="AQ8" s="37"/>
      <c r="AR8" s="37"/>
      <c r="AS8" s="37"/>
      <c r="AT8" s="38">
        <f>データ!T6</f>
        <v>55.96</v>
      </c>
      <c r="AU8" s="38"/>
      <c r="AV8" s="38"/>
      <c r="AW8" s="38"/>
      <c r="AX8" s="38"/>
      <c r="AY8" s="38"/>
      <c r="AZ8" s="38"/>
      <c r="BA8" s="38"/>
      <c r="BB8" s="38">
        <f>データ!U6</f>
        <v>47.68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23.01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3525</v>
      </c>
      <c r="AE10" s="37"/>
      <c r="AF10" s="37"/>
      <c r="AG10" s="37"/>
      <c r="AH10" s="37"/>
      <c r="AI10" s="37"/>
      <c r="AJ10" s="37"/>
      <c r="AK10" s="2"/>
      <c r="AL10" s="37">
        <f>データ!V6</f>
        <v>602</v>
      </c>
      <c r="AM10" s="37"/>
      <c r="AN10" s="37"/>
      <c r="AO10" s="37"/>
      <c r="AP10" s="37"/>
      <c r="AQ10" s="37"/>
      <c r="AR10" s="37"/>
      <c r="AS10" s="37"/>
      <c r="AT10" s="38">
        <f>データ!W6</f>
        <v>0.25</v>
      </c>
      <c r="AU10" s="38"/>
      <c r="AV10" s="38"/>
      <c r="AW10" s="38"/>
      <c r="AX10" s="38"/>
      <c r="AY10" s="38"/>
      <c r="AZ10" s="38"/>
      <c r="BA10" s="38"/>
      <c r="BB10" s="38">
        <f>データ!X6</f>
        <v>2408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44</v>
      </c>
      <c r="N86" s="12" t="s">
        <v>44</v>
      </c>
      <c r="O86" s="12" t="str">
        <f>データ!EO6</f>
        <v>【0.15】</v>
      </c>
    </row>
  </sheetData>
  <sheetProtection algorithmName="SHA-512" hashValue="P/QTeJbOdAnPonOs6CWcr9uiYRmrjY8PreGPCrgxb2Y0hAU7HMYbMkNFhib4/0uJ4hpD3Ipri1GoxbHRPyL7KA==" saltValue="Ttx4EzwS/nBIjrXT2+CTI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325261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西ノ島町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23.01</v>
      </c>
      <c r="Q6" s="20">
        <f t="shared" si="3"/>
        <v>100</v>
      </c>
      <c r="R6" s="20">
        <f t="shared" si="3"/>
        <v>3525</v>
      </c>
      <c r="S6" s="20">
        <f t="shared" si="3"/>
        <v>2668</v>
      </c>
      <c r="T6" s="20">
        <f t="shared" si="3"/>
        <v>55.96</v>
      </c>
      <c r="U6" s="20">
        <f t="shared" si="3"/>
        <v>47.68</v>
      </c>
      <c r="V6" s="20">
        <f t="shared" si="3"/>
        <v>602</v>
      </c>
      <c r="W6" s="20">
        <f t="shared" si="3"/>
        <v>0.25</v>
      </c>
      <c r="X6" s="20">
        <f t="shared" si="3"/>
        <v>2408</v>
      </c>
      <c r="Y6" s="21">
        <f>IF(Y7="",NA(),Y7)</f>
        <v>116.04</v>
      </c>
      <c r="Z6" s="21">
        <f t="shared" ref="Z6:AH6" si="4">IF(Z7="",NA(),Z7)</f>
        <v>106.68</v>
      </c>
      <c r="AA6" s="21">
        <f t="shared" si="4"/>
        <v>101.42</v>
      </c>
      <c r="AB6" s="21">
        <f t="shared" si="4"/>
        <v>97.66</v>
      </c>
      <c r="AC6" s="21">
        <f t="shared" si="4"/>
        <v>96.43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2909.99</v>
      </c>
      <c r="BG6" s="21">
        <f t="shared" ref="BG6:BO6" si="7">IF(BG7="",NA(),BG7)</f>
        <v>2319.9699999999998</v>
      </c>
      <c r="BH6" s="20">
        <f t="shared" si="7"/>
        <v>0</v>
      </c>
      <c r="BI6" s="21">
        <f t="shared" si="7"/>
        <v>2134.29</v>
      </c>
      <c r="BJ6" s="21">
        <f t="shared" si="7"/>
        <v>2087.3000000000002</v>
      </c>
      <c r="BK6" s="21">
        <f t="shared" si="7"/>
        <v>1223.96</v>
      </c>
      <c r="BL6" s="21">
        <f t="shared" si="7"/>
        <v>1269.1500000000001</v>
      </c>
      <c r="BM6" s="21">
        <f t="shared" si="7"/>
        <v>1087.96</v>
      </c>
      <c r="BN6" s="21">
        <f t="shared" si="7"/>
        <v>1209.45</v>
      </c>
      <c r="BO6" s="21">
        <f t="shared" si="7"/>
        <v>1042.6400000000001</v>
      </c>
      <c r="BP6" s="20" t="str">
        <f>IF(BP7="","",IF(BP7="-","【-】","【"&amp;SUBSTITUTE(TEXT(BP7,"#,##0.00"),"-","△")&amp;"】"))</f>
        <v>【1,201.79】</v>
      </c>
      <c r="BQ6" s="21">
        <f>IF(BQ7="",NA(),BQ7)</f>
        <v>79.430000000000007</v>
      </c>
      <c r="BR6" s="21">
        <f t="shared" ref="BR6:BZ6" si="8">IF(BR7="",NA(),BR7)</f>
        <v>81.819999999999993</v>
      </c>
      <c r="BS6" s="21">
        <f t="shared" si="8"/>
        <v>74.599999999999994</v>
      </c>
      <c r="BT6" s="21">
        <f t="shared" si="8"/>
        <v>75.790000000000006</v>
      </c>
      <c r="BU6" s="21">
        <f t="shared" si="8"/>
        <v>72.63</v>
      </c>
      <c r="BV6" s="21">
        <f t="shared" si="8"/>
        <v>61.54</v>
      </c>
      <c r="BW6" s="21">
        <f t="shared" si="8"/>
        <v>63.97</v>
      </c>
      <c r="BX6" s="21">
        <f t="shared" si="8"/>
        <v>59.67</v>
      </c>
      <c r="BY6" s="21">
        <f t="shared" si="8"/>
        <v>55.93</v>
      </c>
      <c r="BZ6" s="21">
        <f t="shared" si="8"/>
        <v>55.76</v>
      </c>
      <c r="CA6" s="20" t="str">
        <f>IF(CA7="","",IF(CA7="-","【-】","【"&amp;SUBSTITUTE(TEXT(CA7,"#,##0.00"),"-","△")&amp;"】"))</f>
        <v>【75.31】</v>
      </c>
      <c r="CB6" s="21">
        <f>IF(CB7="",NA(),CB7)</f>
        <v>216.84</v>
      </c>
      <c r="CC6" s="21">
        <f t="shared" ref="CC6:CK6" si="9">IF(CC7="",NA(),CC7)</f>
        <v>212.05</v>
      </c>
      <c r="CD6" s="21">
        <f t="shared" si="9"/>
        <v>231.98</v>
      </c>
      <c r="CE6" s="21">
        <f t="shared" si="9"/>
        <v>230.88</v>
      </c>
      <c r="CF6" s="21">
        <f t="shared" si="9"/>
        <v>236.96</v>
      </c>
      <c r="CG6" s="21">
        <f t="shared" si="9"/>
        <v>267.86</v>
      </c>
      <c r="CH6" s="21">
        <f t="shared" si="9"/>
        <v>256.82</v>
      </c>
      <c r="CI6" s="21">
        <f t="shared" si="9"/>
        <v>270.60000000000002</v>
      </c>
      <c r="CJ6" s="21">
        <f t="shared" si="9"/>
        <v>289.60000000000002</v>
      </c>
      <c r="CK6" s="21">
        <f t="shared" si="9"/>
        <v>296.14999999999998</v>
      </c>
      <c r="CL6" s="20" t="str">
        <f>IF(CL7="","",IF(CL7="-","【-】","【"&amp;SUBSTITUTE(TEXT(CL7,"#,##0.00"),"-","△")&amp;"】"))</f>
        <v>【216.39】</v>
      </c>
      <c r="CM6" s="21">
        <f>IF(CM7="",NA(),CM7)</f>
        <v>38.15</v>
      </c>
      <c r="CN6" s="21">
        <f t="shared" ref="CN6:CV6" si="10">IF(CN7="",NA(),CN7)</f>
        <v>42.59</v>
      </c>
      <c r="CO6" s="21">
        <f t="shared" si="10"/>
        <v>44.07</v>
      </c>
      <c r="CP6" s="21">
        <f t="shared" si="10"/>
        <v>53.33</v>
      </c>
      <c r="CQ6" s="21">
        <f t="shared" si="10"/>
        <v>50.37</v>
      </c>
      <c r="CR6" s="21">
        <f t="shared" si="10"/>
        <v>37.08</v>
      </c>
      <c r="CS6" s="21">
        <f t="shared" si="10"/>
        <v>37.46</v>
      </c>
      <c r="CT6" s="21">
        <f t="shared" si="10"/>
        <v>37.65</v>
      </c>
      <c r="CU6" s="21">
        <f t="shared" si="10"/>
        <v>36.71</v>
      </c>
      <c r="CV6" s="21">
        <f t="shared" si="10"/>
        <v>33.799999999999997</v>
      </c>
      <c r="CW6" s="20" t="str">
        <f>IF(CW7="","",IF(CW7="-","【-】","【"&amp;SUBSTITUTE(TEXT(CW7,"#,##0.00"),"-","△")&amp;"】"))</f>
        <v>【42.57】</v>
      </c>
      <c r="CX6" s="21">
        <f>IF(CX7="",NA(),CX7)</f>
        <v>62.54</v>
      </c>
      <c r="CY6" s="21">
        <f t="shared" ref="CY6:DG6" si="11">IF(CY7="",NA(),CY7)</f>
        <v>66.349999999999994</v>
      </c>
      <c r="CZ6" s="21">
        <f t="shared" si="11"/>
        <v>68.08</v>
      </c>
      <c r="DA6" s="21">
        <f t="shared" si="11"/>
        <v>68.55</v>
      </c>
      <c r="DB6" s="21">
        <f t="shared" si="11"/>
        <v>71.59</v>
      </c>
      <c r="DC6" s="21">
        <f t="shared" si="11"/>
        <v>67.22</v>
      </c>
      <c r="DD6" s="21">
        <f t="shared" si="11"/>
        <v>67.459999999999994</v>
      </c>
      <c r="DE6" s="21">
        <f t="shared" si="11"/>
        <v>67.37</v>
      </c>
      <c r="DF6" s="21">
        <f t="shared" si="11"/>
        <v>70.05</v>
      </c>
      <c r="DG6" s="21">
        <f t="shared" si="11"/>
        <v>67.09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0.09</v>
      </c>
      <c r="EL6" s="21">
        <f t="shared" si="14"/>
        <v>0.06</v>
      </c>
      <c r="EM6" s="21">
        <f t="shared" si="14"/>
        <v>0.02</v>
      </c>
      <c r="EN6" s="20">
        <f t="shared" si="14"/>
        <v>0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325261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23.01</v>
      </c>
      <c r="Q7" s="24">
        <v>100</v>
      </c>
      <c r="R7" s="24">
        <v>3525</v>
      </c>
      <c r="S7" s="24">
        <v>2668</v>
      </c>
      <c r="T7" s="24">
        <v>55.96</v>
      </c>
      <c r="U7" s="24">
        <v>47.68</v>
      </c>
      <c r="V7" s="24">
        <v>602</v>
      </c>
      <c r="W7" s="24">
        <v>0.25</v>
      </c>
      <c r="X7" s="24">
        <v>2408</v>
      </c>
      <c r="Y7" s="24">
        <v>116.04</v>
      </c>
      <c r="Z7" s="24">
        <v>106.68</v>
      </c>
      <c r="AA7" s="24">
        <v>101.42</v>
      </c>
      <c r="AB7" s="24">
        <v>97.66</v>
      </c>
      <c r="AC7" s="24">
        <v>96.43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2909.99</v>
      </c>
      <c r="BG7" s="24">
        <v>2319.9699999999998</v>
      </c>
      <c r="BH7" s="24">
        <v>0</v>
      </c>
      <c r="BI7" s="24">
        <v>2134.29</v>
      </c>
      <c r="BJ7" s="24">
        <v>2087.3000000000002</v>
      </c>
      <c r="BK7" s="24">
        <v>1223.96</v>
      </c>
      <c r="BL7" s="24">
        <v>1269.1500000000001</v>
      </c>
      <c r="BM7" s="24">
        <v>1087.96</v>
      </c>
      <c r="BN7" s="24">
        <v>1209.45</v>
      </c>
      <c r="BO7" s="24">
        <v>1042.6400000000001</v>
      </c>
      <c r="BP7" s="24">
        <v>1201.79</v>
      </c>
      <c r="BQ7" s="24">
        <v>79.430000000000007</v>
      </c>
      <c r="BR7" s="24">
        <v>81.819999999999993</v>
      </c>
      <c r="BS7" s="24">
        <v>74.599999999999994</v>
      </c>
      <c r="BT7" s="24">
        <v>75.790000000000006</v>
      </c>
      <c r="BU7" s="24">
        <v>72.63</v>
      </c>
      <c r="BV7" s="24">
        <v>61.54</v>
      </c>
      <c r="BW7" s="24">
        <v>63.97</v>
      </c>
      <c r="BX7" s="24">
        <v>59.67</v>
      </c>
      <c r="BY7" s="24">
        <v>55.93</v>
      </c>
      <c r="BZ7" s="24">
        <v>55.76</v>
      </c>
      <c r="CA7" s="24">
        <v>75.31</v>
      </c>
      <c r="CB7" s="24">
        <v>216.84</v>
      </c>
      <c r="CC7" s="24">
        <v>212.05</v>
      </c>
      <c r="CD7" s="24">
        <v>231.98</v>
      </c>
      <c r="CE7" s="24">
        <v>230.88</v>
      </c>
      <c r="CF7" s="24">
        <v>236.96</v>
      </c>
      <c r="CG7" s="24">
        <v>267.86</v>
      </c>
      <c r="CH7" s="24">
        <v>256.82</v>
      </c>
      <c r="CI7" s="24">
        <v>270.60000000000002</v>
      </c>
      <c r="CJ7" s="24">
        <v>289.60000000000002</v>
      </c>
      <c r="CK7" s="24">
        <v>296.14999999999998</v>
      </c>
      <c r="CL7" s="24">
        <v>216.39</v>
      </c>
      <c r="CM7" s="24">
        <v>38.15</v>
      </c>
      <c r="CN7" s="24">
        <v>42.59</v>
      </c>
      <c r="CO7" s="24">
        <v>44.07</v>
      </c>
      <c r="CP7" s="24">
        <v>53.33</v>
      </c>
      <c r="CQ7" s="24">
        <v>50.37</v>
      </c>
      <c r="CR7" s="24">
        <v>37.08</v>
      </c>
      <c r="CS7" s="24">
        <v>37.46</v>
      </c>
      <c r="CT7" s="24">
        <v>37.65</v>
      </c>
      <c r="CU7" s="24">
        <v>36.71</v>
      </c>
      <c r="CV7" s="24">
        <v>33.799999999999997</v>
      </c>
      <c r="CW7" s="24">
        <v>42.57</v>
      </c>
      <c r="CX7" s="24">
        <v>62.54</v>
      </c>
      <c r="CY7" s="24">
        <v>66.349999999999994</v>
      </c>
      <c r="CZ7" s="24">
        <v>68.08</v>
      </c>
      <c r="DA7" s="24">
        <v>68.55</v>
      </c>
      <c r="DB7" s="24">
        <v>71.59</v>
      </c>
      <c r="DC7" s="24">
        <v>67.22</v>
      </c>
      <c r="DD7" s="24">
        <v>67.459999999999994</v>
      </c>
      <c r="DE7" s="24">
        <v>67.37</v>
      </c>
      <c r="DF7" s="24">
        <v>70.05</v>
      </c>
      <c r="DG7" s="24">
        <v>67.09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0.09</v>
      </c>
      <c r="EL7" s="24">
        <v>0.06</v>
      </c>
      <c r="EM7" s="24">
        <v>0.02</v>
      </c>
      <c r="EN7" s="24">
        <v>0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2022-12-01T01:52:26Z</dcterms:created>
  <dcterms:modified xsi:type="dcterms:W3CDTF">2023-02-08T04:36:41Z</dcterms:modified>
  <cp:category/>
</cp:coreProperties>
</file>