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松尾昌臣\Desktop\【経営比較分析表】2021_325252_47_1718\"/>
    </mc:Choice>
  </mc:AlternateContent>
  <xr:revisionPtr revIDLastSave="0" documentId="13_ncr:1_{9E17F181-69CA-428E-AEB6-1832928F0679}" xr6:coauthVersionLast="47" xr6:coauthVersionMax="47" xr10:uidLastSave="{00000000-0000-0000-0000-000000000000}"/>
  <workbookProtection workbookAlgorithmName="SHA-512" workbookHashValue="3TlHN3ikwhqJzWgAML3VtPyFJ8AQJ2yfJ/tIGshQ3PbjD+4gYv26QzMKTM5IkqSsflLuINy3AQtppTG8/DkgdA==" workbookSaltValue="2Q/9Ttb0A18iZBEws7hHP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W10" i="4"/>
  <c r="B10" i="4"/>
  <c r="BB8" i="4"/>
  <c r="AL8" i="4"/>
  <c r="AD8" i="4"/>
  <c r="B8" i="4"/>
</calcChain>
</file>

<file path=xl/sharedStrings.xml><?xml version="1.0" encoding="utf-8"?>
<sst xmlns="http://schemas.openxmlformats.org/spreadsheetml/2006/main" count="247" uniqueCount="118">
  <si>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</si>
  <si>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</si>
  <si>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</si>
  <si>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</si>
  <si>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</si>
  <si>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</si>
  <si>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</si>
  <si>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</si>
  <si>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</si>
  <si>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</si>
  <si>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</si>
  <si>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</si>
  <si>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</si>
  <si>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</si>
  <si>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</si>
  <si>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</si>
  <si>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</si>
  <si>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</si>
  <si>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</si>
  <si>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</si>
  <si>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</si>
  <si>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</si>
  <si>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</si>
  <si>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</si>
  <si>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</si>
  <si>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</si>
  <si>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</si>
  <si>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</si>
  <si>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</si>
  <si>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</si>
  <si>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</si>
  <si>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</si>
  <si>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</si>
  <si>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</si>
  <si>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</si>
  <si>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</si>
  <si>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</si>
  <si>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</si>
  <si>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</si>
  <si>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</si>
  <si>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</si>
  <si>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</si>
  <si>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</si>
  <si>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</si>
  <si>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</si>
  <si>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</si>
  <si>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</si>
  <si>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</si>
  <si>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</si>
  <si>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</si>
  <si>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</si>
  <si>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</si>
  <si>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</si>
  <si>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</si>
  <si>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</si>
  <si>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</si>
  <si>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</si>
  <si>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</si>
  <si>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</si>
  <si>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</si>
  <si>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</si>
  <si>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</si>
  <si>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</si>
  <si>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</si>
  <si>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</si>
  <si>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</si>
  <si>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</si>
  <si>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</si>
  <si>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</si>
  <si>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</si>
  <si>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</si>
  <si>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</si>
  <si>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</si>
  <si>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</si>
  <si>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</si>
  <si>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</si>
  <si>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</si>
  <si>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</si>
  <si>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</si>
  <si>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</si>
  <si>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</si>
  <si>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</si>
  <si>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</si>
  <si>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</si>
  <si>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</si>
  <si>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</si>
  <si>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</si>
  <si>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</si>
  <si>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</si>
  <si>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</si>
  <si>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</si>
  <si>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</si>
  <si>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</si>
  <si>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</si>
  <si>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</si>
  <si>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</si>
  <si>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</si>
  <si>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</si>
  <si>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</si>
  <si>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</si>
  <si>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</si>
  <si>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</si>
  <si>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</si>
  <si>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</si>
  <si>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</si>
  <si>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</si>
  <si>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</si>
  <si>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</si>
  <si>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</si>
  <si>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</si>
  <si>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</si>
  <si>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</si>
  <si>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</si>
  <si>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</si>
  <si>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</si>
  <si>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合併処理浄化槽の建設事業開始は平成14年で、概成から数年とまだ日が浅く、老朽化による更新は、必要が無い状況にありますが、定期点検や定期清掃を計画的に実施し、適切な維持管理に努めます。</t>
    <phoneticPr fontId="4"/>
  </si>
  <si>
    <t>　合併処理浄化槽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phoneticPr fontId="4"/>
  </si>
  <si>
    <t>　本町は、島根半島の沖合約６０kmに浮かぶ離島であり、人口密度も高くないことから装置産業である下水道事業を経営するには、厳しい環境にあります。　　　　　　　　　　　　　　　　　　　　　　　　　　　[①収益的収支比率］は、昨年度から改善しておりますが、これは他会計繰入金の増加等による要因であり、引き続き一般会計からの繰入金の補填が必要な状態にあります。
［④企業債残高対給水収益比率］は、類似団体と比較すると高い傾向にあります。これは企業債の償還期間が比較的長く、減少しにくこと等が考えられます。今後は人口減少や施設の老朽化などが進行するため、企業債も増加する予想であり、更なる経営努力が必要となります。　　　　　　　　
　　　　　　　　　　　　　　　　　　　　　　　　　　　　　　［⑤経費回収率]は類似団体に比べ低くなっています。これは人口減少等による使用料の減少が考えられます。
［⑥汚水処理原価]は全国平均より大幅に高い傾向にあります。離島であり、人口密度も高くないことが原因と考えますが、効率的に維持管理できるよう務めていきます。
[⑦施設利用率]は類似団体に比べ低い数字になっています。これは、浄化槽毎の特有事情も考えられますが、適切な施設規模や処理能力について今後も検討を続けていく必要があります。　　　　　
　　　　　　　　　　　　　　　　　　　　　　　　　　　　　　　　　　[⑧水洗化率]は類似団体の平均値を上回っていますが、更なる向上に向けて努力を続けて参ります。　　　　　　　　　　　　　　　　　　
　　　　　　　　　　　　　　　　　　　　　　　　　　　　本町は、令和８年度までの経営見通しや投資計画に基づく「経営戦略」を策定済であり、適切なローリングを実施していきながら健全な経営に取り組んでいきます。</t>
    <rPh sb="395" eb="401">
      <t>オスイショリゲンカ</t>
    </rPh>
    <rPh sb="403" eb="407">
      <t>ゼンコクヘイキン</t>
    </rPh>
    <rPh sb="409" eb="411">
      <t>オオハバ</t>
    </rPh>
    <rPh sb="412" eb="413">
      <t>タカ</t>
    </rPh>
    <rPh sb="414" eb="416">
      <t>ケイコウ</t>
    </rPh>
    <rPh sb="440" eb="442">
      <t>ゲンイン</t>
    </rPh>
    <rPh sb="443" eb="444">
      <t>カンガ</t>
    </rPh>
    <rPh sb="449" eb="452">
      <t>コウリツテキ</t>
    </rPh>
    <rPh sb="453" eb="457">
      <t>イジカンリ</t>
    </rPh>
    <rPh sb="462" eb="4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</si>
</sst>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8F-4D45-BAEE-C5A5227C5E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8F-4D45-BAEE-C5A5227C5E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37.229999999999997</c:v>
                </c:pt>
                <c:pt idx="1">
                  <c:v>35.5</c:v>
                </c:pt>
                <c:pt idx="2">
                  <c:v>35.5</c:v>
                </c:pt>
                <c:pt idx="3">
                  <c:v>35.5</c:v>
                </c:pt>
                <c:pt idx="4">
                  <c:v>35.5</c:v>
                </c:pt>
              </c:numCache>
            </c:numRef>
          </c:val>
          <c:extLst>
            <c:ext xmlns:c16="http://schemas.microsoft.com/office/drawing/2014/chart" uri="{C3380CC4-5D6E-409C-BE32-E72D297353CC}">
              <c16:uniqueId val="{00000000-6D19-4FA2-91C5-1DFB44AF7B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6D19-4FA2-91C5-1DFB44AF7B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90.98</c:v>
                </c:pt>
                <c:pt idx="1">
                  <c:v>92.41</c:v>
                </c:pt>
                <c:pt idx="2">
                  <c:v>92.31</c:v>
                </c:pt>
                <c:pt idx="3">
                  <c:v>93.27</c:v>
                </c:pt>
                <c:pt idx="4">
                  <c:v>92.51</c:v>
                </c:pt>
              </c:numCache>
            </c:numRef>
          </c:val>
          <c:extLst>
            <c:ext xmlns:c16="http://schemas.microsoft.com/office/drawing/2014/chart" uri="{C3380CC4-5D6E-409C-BE32-E72D297353CC}">
              <c16:uniqueId val="{00000000-A52F-4462-98B1-0E15C81A7C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A52F-4462-98B1-0E15C81A7C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67.27</c:v>
                </c:pt>
                <c:pt idx="1">
                  <c:v>76.13</c:v>
                </c:pt>
                <c:pt idx="2">
                  <c:v>76.37</c:v>
                </c:pt>
                <c:pt idx="3">
                  <c:v>75.11</c:v>
                </c:pt>
                <c:pt idx="4">
                  <c:v>64.59</c:v>
                </c:pt>
              </c:numCache>
            </c:numRef>
          </c:val>
          <c:extLst>
            <c:ext xmlns:c16="http://schemas.microsoft.com/office/drawing/2014/chart" uri="{C3380CC4-5D6E-409C-BE32-E72D297353CC}">
              <c16:uniqueId val="{00000000-E0C3-44CF-8A79-E042847CFF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C3-44CF-8A79-E042847CFF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0-4968-A5C2-D5FDAA79CE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0-4968-A5C2-D5FDAA79CE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17-4120-9D25-3079926824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17-4120-9D25-3079926824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3-4333-9048-8337263C45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3-4333-9048-8337263C45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3D-4008-B8B5-3F2ACB28EF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3D-4008-B8B5-3F2ACB28EF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1273.26</c:v>
                </c:pt>
                <c:pt idx="1">
                  <c:v>1379.52</c:v>
                </c:pt>
                <c:pt idx="2">
                  <c:v>1069.29</c:v>
                </c:pt>
                <c:pt idx="3">
                  <c:v>1041.7</c:v>
                </c:pt>
                <c:pt idx="4">
                  <c:v>994.91</c:v>
                </c:pt>
              </c:numCache>
            </c:numRef>
          </c:val>
          <c:extLst>
            <c:ext xmlns:c16="http://schemas.microsoft.com/office/drawing/2014/chart" uri="{C3380CC4-5D6E-409C-BE32-E72D297353CC}">
              <c16:uniqueId val="{00000000-A059-4124-9D1C-09D0F2BA62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A059-4124-9D1C-09D0F2BA62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33.6</c:v>
                </c:pt>
                <c:pt idx="1">
                  <c:v>30.41</c:v>
                </c:pt>
                <c:pt idx="2">
                  <c:v>39.4</c:v>
                </c:pt>
                <c:pt idx="3">
                  <c:v>42.04</c:v>
                </c:pt>
                <c:pt idx="4">
                  <c:v>42.16</c:v>
                </c:pt>
              </c:numCache>
            </c:numRef>
          </c:val>
          <c:extLst>
            <c:ext xmlns:c16="http://schemas.microsoft.com/office/drawing/2014/chart" uri="{C3380CC4-5D6E-409C-BE32-E72D297353CC}">
              <c16:uniqueId val="{00000000-DD0F-478A-814A-20A88A975A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DD0F-478A-814A-20A88A975A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628.32000000000005</c:v>
                </c:pt>
                <c:pt idx="1">
                  <c:v>650.25</c:v>
                </c:pt>
                <c:pt idx="2">
                  <c:v>704.91</c:v>
                </c:pt>
                <c:pt idx="3">
                  <c:v>661.82</c:v>
                </c:pt>
                <c:pt idx="4">
                  <c:v>671.84</c:v>
                </c:pt>
              </c:numCache>
            </c:numRef>
          </c:val>
          <c:extLst>
            <c:ext xmlns:c16="http://schemas.microsoft.com/office/drawing/2014/chart" uri="{C3380CC4-5D6E-409C-BE32-E72D297353CC}">
              <c16:uniqueId val="{00000000-DCC5-4E1D-9C54-9E7769B085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DCC5-4E1D-9C54-9E7769B085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0"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海士町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2242</v>
      </c>
      <c r="AM8" s="37"/>
      <c r="AN8" s="37"/>
      <c r="AO8" s="37"/>
      <c r="AP8" s="37"/>
      <c r="AQ8" s="37"/>
      <c r="AR8" s="37"/>
      <c r="AS8" s="37"/>
      <c r="AT8" s="38">
        <f>データ!T6</f>
        <v>33.44</v>
      </c>
      <c r="AU8" s="38"/>
      <c r="AV8" s="38"/>
      <c r="AW8" s="38"/>
      <c r="AX8" s="38"/>
      <c r="AY8" s="38"/>
      <c r="AZ8" s="38"/>
      <c r="BA8" s="38"/>
      <c r="BB8" s="38">
        <f>データ!U6</f>
        <v>67.05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16.920000000000002</v>
      </c>
      <c r="Q10" s="38"/>
      <c r="R10" s="38"/>
      <c r="S10" s="38"/>
      <c r="T10" s="38"/>
      <c r="U10" s="38"/>
      <c r="V10" s="38"/>
      <c r="W10" s="38">
        <f>データ!Q6</f>
        <v>100</v>
      </c>
      <c r="X10" s="38"/>
      <c r="Y10" s="38"/>
      <c r="Z10" s="38"/>
      <c r="AA10" s="38"/>
      <c r="AB10" s="38"/>
      <c r="AC10" s="38"/>
      <c r="AD10" s="37">
        <f>データ!R6</f>
        <v>4210</v>
      </c>
      <c r="AE10" s="37"/>
      <c r="AF10" s="37"/>
      <c r="AG10" s="37"/>
      <c r="AH10" s="37"/>
      <c r="AI10" s="37"/>
      <c r="AJ10" s="37"/>
      <c r="AK10" s="2"/>
      <c r="AL10" s="37">
        <f>データ!V6</f>
        <v>374</v>
      </c>
      <c r="AM10" s="37"/>
      <c r="AN10" s="37"/>
      <c r="AO10" s="37"/>
      <c r="AP10" s="37"/>
      <c r="AQ10" s="37"/>
      <c r="AR10" s="37"/>
      <c r="AS10" s="37"/>
      <c r="AT10" s="38">
        <f>データ!W6</f>
        <v>7.0000000000000007E-2</v>
      </c>
      <c r="AU10" s="38"/>
      <c r="AV10" s="38"/>
      <c r="AW10" s="38"/>
      <c r="AX10" s="38"/>
      <c r="AY10" s="38"/>
      <c r="AZ10" s="38"/>
      <c r="BA10" s="38"/>
      <c r="BB10" s="38">
        <f>データ!X6</f>
        <v>5342.86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44p9JM3AkDlgCaC+IYGio0jx+VWFuiGf+TAyKtzQ3a2a/dewdklKDRV2cREVaxSAQkBK5p7L0W4B9jxhnYddAA==" saltValue="pyZC6xedUhYJiIkCZHed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325252</v>
      </c>
      <c r="D6" s="19">
        <f t="shared" si="3"/>
        <v>47</v>
      </c>
      <c r="E6" s="19">
        <f t="shared" si="3"/>
        <v>18</v>
      </c>
      <c r="F6" s="19">
        <f t="shared" si="3"/>
        <v>0</v>
      </c>
      <c r="G6" s="19">
        <f t="shared" si="3"/>
        <v>0</v>
      </c>
      <c r="H6" s="19" t="str">
        <f t="shared" si="3"/>
        <v>島根県　海士町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16.920000000000002</v>
      </c>
      <c r="Q6" s="20">
        <f t="shared" si="3"/>
        <v>100</v>
      </c>
      <c r="R6" s="20">
        <f t="shared" si="3"/>
        <v>4210</v>
      </c>
      <c r="S6" s="20">
        <f t="shared" si="3"/>
        <v>2242</v>
      </c>
      <c r="T6" s="20">
        <f t="shared" si="3"/>
        <v>33.44</v>
      </c>
      <c r="U6" s="20">
        <f t="shared" si="3"/>
        <v>67.05</v>
      </c>
      <c r="V6" s="20">
        <f t="shared" si="3"/>
        <v>374</v>
      </c>
      <c r="W6" s="20">
        <f t="shared" si="3"/>
        <v>7.0000000000000007E-2</v>
      </c>
      <c r="X6" s="20">
        <f t="shared" si="3"/>
        <v>5342.86</v>
      </c>
      <c r="Y6" s="21">
        <f>IF(Y7="",NA(),Y7)</f>
        <v>67.27</v>
      </c>
      <c r="Z6" s="21">
        <f t="shared" ref="Z6:AH6" si="4">IF(Z7="",NA(),Z7)</f>
        <v>76.13</v>
      </c>
      <c r="AA6" s="21">
        <f t="shared" si="4"/>
        <v>76.37</v>
      </c>
      <c r="AB6" s="21">
        <f t="shared" si="4"/>
        <v>75.11</v>
      </c>
      <c r="AC6" s="21">
        <f t="shared" si="4"/>
        <v>64.59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1273.26</v>
      </c>
      <c r="BG6" s="21">
        <f t="shared" ref="BG6:BO6" si="7">IF(BG7="",NA(),BG7)</f>
        <v>1379.52</v>
      </c>
      <c r="BH6" s="21">
        <f t="shared" si="7"/>
        <v>1069.29</v>
      </c>
      <c r="BI6" s="21">
        <f t="shared" si="7"/>
        <v>1041.7</v>
      </c>
      <c r="BJ6" s="21">
        <f t="shared" si="7"/>
        <v>994.91</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33.6</v>
      </c>
      <c r="BR6" s="21">
        <f t="shared" ref="BR6:BZ6" si="8">IF(BR7="",NA(),BR7)</f>
        <v>30.41</v>
      </c>
      <c r="BS6" s="21">
        <f t="shared" si="8"/>
        <v>39.4</v>
      </c>
      <c r="BT6" s="21">
        <f t="shared" si="8"/>
        <v>42.04</v>
      </c>
      <c r="BU6" s="21">
        <f t="shared" si="8"/>
        <v>42.16</v>
      </c>
      <c r="BV6" s="21">
        <f t="shared" si="8"/>
        <v>64.78</v>
      </c>
      <c r="BW6" s="21">
        <f t="shared" si="8"/>
        <v>63.06</v>
      </c>
      <c r="BX6" s="21">
        <f t="shared" si="8"/>
        <v>62.5</v>
      </c>
      <c r="BY6" s="21">
        <f t="shared" si="8"/>
        <v>60.59</v>
      </c>
      <c r="BZ6" s="21">
        <f t="shared" si="8"/>
        <v>60</v>
      </c>
      <c r="CA6" s="20" t="str">
        <f>IF(CA7="","",IF(CA7="-","【-】","【"&amp;SUBSTITUTE(TEXT(CA7,"#,##0.00"),"-","△")&amp;"】"))</f>
        <v>【57.71】</v>
      </c>
      <c r="CB6" s="21">
        <f>IF(CB7="",NA(),CB7)</f>
        <v>628.32000000000005</v>
      </c>
      <c r="CC6" s="21">
        <f t="shared" ref="CC6:CK6" si="9">IF(CC7="",NA(),CC7)</f>
        <v>650.25</v>
      </c>
      <c r="CD6" s="21">
        <f t="shared" si="9"/>
        <v>704.91</v>
      </c>
      <c r="CE6" s="21">
        <f t="shared" si="9"/>
        <v>661.82</v>
      </c>
      <c r="CF6" s="21">
        <f t="shared" si="9"/>
        <v>671.84</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37.229999999999997</v>
      </c>
      <c r="CN6" s="21">
        <f t="shared" ref="CN6:CV6" si="10">IF(CN7="",NA(),CN7)</f>
        <v>35.5</v>
      </c>
      <c r="CO6" s="21">
        <f t="shared" si="10"/>
        <v>35.5</v>
      </c>
      <c r="CP6" s="21">
        <f t="shared" si="10"/>
        <v>35.5</v>
      </c>
      <c r="CQ6" s="21">
        <f t="shared" si="10"/>
        <v>35.5</v>
      </c>
      <c r="CR6" s="21">
        <f t="shared" si="10"/>
        <v>61.79</v>
      </c>
      <c r="CS6" s="21">
        <f t="shared" si="10"/>
        <v>59.94</v>
      </c>
      <c r="CT6" s="21">
        <f t="shared" si="10"/>
        <v>59.64</v>
      </c>
      <c r="CU6" s="21">
        <f t="shared" si="10"/>
        <v>58.19</v>
      </c>
      <c r="CV6" s="21">
        <f t="shared" si="10"/>
        <v>56.52</v>
      </c>
      <c r="CW6" s="20" t="str">
        <f>IF(CW7="","",IF(CW7="-","【-】","【"&amp;SUBSTITUTE(TEXT(CW7,"#,##0.00"),"-","△")&amp;"】"))</f>
        <v>【56.80】</v>
      </c>
      <c r="CX6" s="21">
        <f>IF(CX7="",NA(),CX7)</f>
        <v>90.98</v>
      </c>
      <c r="CY6" s="21">
        <f t="shared" ref="CY6:DG6" si="11">IF(CY7="",NA(),CY7)</f>
        <v>92.41</v>
      </c>
      <c r="CZ6" s="21">
        <f t="shared" si="11"/>
        <v>92.31</v>
      </c>
      <c r="DA6" s="21">
        <f t="shared" si="11"/>
        <v>93.27</v>
      </c>
      <c r="DB6" s="21">
        <f t="shared" si="11"/>
        <v>92.51</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325252</v>
      </c>
      <c r="D7" s="23">
        <v>47</v>
      </c>
      <c r="E7" s="23">
        <v>18</v>
      </c>
      <c r="F7" s="23">
        <v>0</v>
      </c>
      <c r="G7" s="23">
        <v>0</v>
      </c>
      <c r="H7" s="23" t="s">
        <v>97</v>
      </c>
      <c r="I7" s="23" t="s">
        <v>98</v>
      </c>
      <c r="J7" s="23" t="s">
        <v>99</v>
      </c>
      <c r="K7" s="23" t="s">
        <v>100</v>
      </c>
      <c r="L7" s="23" t="s">
        <v>101</v>
      </c>
      <c r="M7" s="23" t="s">
        <v>102</v>
      </c>
      <c r="N7" s="24" t="s">
        <v>103</v>
      </c>
      <c r="O7" s="24" t="s">
        <v>104</v>
      </c>
      <c r="P7" s="24">
        <v>16.920000000000002</v>
      </c>
      <c r="Q7" s="24">
        <v>100</v>
      </c>
      <c r="R7" s="24">
        <v>4210</v>
      </c>
      <c r="S7" s="24">
        <v>2242</v>
      </c>
      <c r="T7" s="24">
        <v>33.44</v>
      </c>
      <c r="U7" s="24">
        <v>67.05</v>
      </c>
      <c r="V7" s="24">
        <v>374</v>
      </c>
      <c r="W7" s="24">
        <v>7.0000000000000007E-2</v>
      </c>
      <c r="X7" s="24">
        <v>5342.86</v>
      </c>
      <c r="Y7" s="24">
        <v>67.27</v>
      </c>
      <c r="Z7" s="24">
        <v>76.13</v>
      </c>
      <c r="AA7" s="24">
        <v>76.37</v>
      </c>
      <c r="AB7" s="24">
        <v>75.11</v>
      </c>
      <c r="AC7" s="24">
        <v>64.59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1273.26</v>
      </c>
      <c r="BG7" s="24">
        <v>1379.52</v>
      </c>
      <c r="BH7" s="24">
        <v>1069.29</v>
      </c>
      <c r="BI7" s="24">
        <v>1041.7</v>
      </c>
      <c r="BJ7" s="24">
        <v>994.91</v>
      </c>
      <c r="BK7" s="24">
        <v>244.85</v>
      </c>
      <c r="BL7" s="24">
        <v>296.89</v>
      </c>
      <c r="BM7" s="24">
        <v>270.57</v>
      </c>
      <c r="BN7" s="24">
        <v>294.27</v>
      </c>
      <c r="BO7" s="24">
        <v>294.08999999999997</v>
      </c>
      <c r="BP7" s="24">
        <v>310.14</v>
      </c>
      <c r="BQ7" s="24">
        <v>33.6</v>
      </c>
      <c r="BR7" s="24">
        <v>30.41</v>
      </c>
      <c r="BS7" s="24">
        <v>39.4</v>
      </c>
      <c r="BT7" s="24">
        <v>42.04</v>
      </c>
      <c r="BU7" s="24">
        <v>42.16</v>
      </c>
      <c r="BV7" s="24">
        <v>64.78</v>
      </c>
      <c r="BW7" s="24">
        <v>63.06</v>
      </c>
      <c r="BX7" s="24">
        <v>62.5</v>
      </c>
      <c r="BY7" s="24">
        <v>60.59</v>
      </c>
      <c r="BZ7" s="24">
        <v>60</v>
      </c>
      <c r="CA7" s="24">
        <v>57.71</v>
      </c>
      <c r="CB7" s="24">
        <v>628.32000000000005</v>
      </c>
      <c r="CC7" s="24">
        <v>650.25</v>
      </c>
      <c r="CD7" s="24">
        <v>704.91</v>
      </c>
      <c r="CE7" s="24">
        <v>661.82</v>
      </c>
      <c r="CF7" s="24">
        <v>671.84</v>
      </c>
      <c r="CG7" s="24">
        <v>250.21</v>
      </c>
      <c r="CH7" s="24">
        <v>264.77</v>
      </c>
      <c r="CI7" s="24">
        <v>269.33</v>
      </c>
      <c r="CJ7" s="24">
        <v>280.23</v>
      </c>
      <c r="CK7" s="24">
        <v>282.70999999999998</v>
      </c>
      <c r="CL7" s="24">
        <v>286.17</v>
      </c>
      <c r="CM7" s="24">
        <v>37.229999999999997</v>
      </c>
      <c r="CN7" s="24">
        <v>35.5</v>
      </c>
      <c r="CO7" s="24">
        <v>35.5</v>
      </c>
      <c r="CP7" s="24">
        <v>35.5</v>
      </c>
      <c r="CQ7" s="24">
        <v>35.5</v>
      </c>
      <c r="CR7" s="24">
        <v>61.79</v>
      </c>
      <c r="CS7" s="24">
        <v>59.94</v>
      </c>
      <c r="CT7" s="24">
        <v>59.64</v>
      </c>
      <c r="CU7" s="24">
        <v>58.19</v>
      </c>
      <c r="CV7" s="24">
        <v>56.52</v>
      </c>
      <c r="CW7" s="24">
        <v>56.8</v>
      </c>
      <c r="CX7" s="24">
        <v>90.98</v>
      </c>
      <c r="CY7" s="24">
        <v>92.41</v>
      </c>
      <c r="CZ7" s="24">
        <v>92.31</v>
      </c>
      <c r="DA7" s="24">
        <v>93.27</v>
      </c>
      <c r="DB7" s="24">
        <v>92.51</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松尾 昌臣</cp:lastModifiedBy>
  <dcterms:created xsi:type="dcterms:W3CDTF">2022-12-01T02:08:04Z</dcterms:created>
  <dcterms:modified xsi:type="dcterms:W3CDTF">2023-02-09T02:28:18Z</dcterms:modified>
  <cp:category/>
</cp:coreProperties>
</file>