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Bas104\データ等保存先\245建設水道課\Ｒ4年度\03　下水道\31 農業集落排水共通\02 調査全般\202301 「経営比較分析表」の分析\"/>
    </mc:Choice>
  </mc:AlternateContent>
  <xr:revisionPtr revIDLastSave="0" documentId="13_ncr:1_{CC1298CE-4EDF-4573-BEAA-9A7DF1AD3A55}" xr6:coauthVersionLast="36" xr6:coauthVersionMax="36" xr10:uidLastSave="{00000000-0000-0000-0000-000000000000}"/>
  <workbookProtection workbookAlgorithmName="SHA-512" workbookHashValue="zZFYAlqjGtx6xIA8n44BnnISuPnefz8d4aFdRzdXUmZ0rZiKaFhPW1Bi+WS9DdVFdR8tur2PpZBnDqHYEQKH1Q==" workbookSaltValue="zrW9AoeOz4NLOrkvOa4U5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W10" i="4"/>
  <c r="I10" i="4"/>
  <c r="BB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<sst xmlns="http://schemas.openxmlformats.org/spreadsheetml/2006/main" count="236" uniqueCount="120">
  <si>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</si>
  <si>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</si>
  <si>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</si>
  <si>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</si>
  <si>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</si>
  <si>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</si>
  <si>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</si>
  <si>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</si>
  <si>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</si>
  <si>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</si>
  <si>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</si>
  <si>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</si>
  <si>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</si>
  <si>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</si>
  <si>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</si>
  <si>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</si>
  <si>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</si>
  <si>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</si>
  <si>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</si>
  <si>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</si>
  <si>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</si>
  <si>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</si>
  <si>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</si>
  <si>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</si>
  <si>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</si>
  <si>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</si>
  <si>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</si>
  <si>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</si>
  <si>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</si>
  <si>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</si>
  <si>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</si>
  <si>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</si>
  <si>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</si>
  <si>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</si>
  <si>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</si>
  <si>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</si>
  <si>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</si>
  <si>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</si>
  <si>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</si>
  <si>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</si>
  <si>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</si>
  <si>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</si>
  <si>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</si>
  <si>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</si>
  <si>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</si>
  <si>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</si>
  <si>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</si>
  <si>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</si>
  <si>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</si>
  <si>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</si>
  <si>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</si>
  <si>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</si>
  <si>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</si>
  <si>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</si>
  <si>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</si>
  <si>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</si>
  <si>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</si>
  <si>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</si>
  <si>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</si>
  <si>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</si>
  <si>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</si>
  <si>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</si>
  <si>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</si>
  <si>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</si>
  <si>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</si>
  <si>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</si>
  <si>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</si>
  <si>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</si>
  <si>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</si>
  <si>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</si>
  <si>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</si>
  <si>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</si>
  <si>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</si>
  <si>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</si>
  <si>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</si>
  <si>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</si>
  <si>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</si>
  <si>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</si>
  <si>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</si>
  <si>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</si>
  <si>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</si>
  <si>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</si>
  <si>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</si>
  <si>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</si>
  <si>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</si>
  <si>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</si>
  <si>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</si>
  <si>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</si>
  <si>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</si>
  <si>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</si>
  <si>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</si>
  <si>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</si>
  <si>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</si>
  <si>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</si>
  <si>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</si>
  <si>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</si>
  <si>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</si>
  <si>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</si>
  <si>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</si>
  <si>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</si>
  <si>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</si>
  <si>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</si>
  <si>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</si>
  <si>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</si>
  <si>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</si>
  <si>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</si>
  <si>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</si>
  <si>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</si>
  <si>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</si>
  <si>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</si>
  <si>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</si>
  <si>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</si>
  <si>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</si>
  <si>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</si>
  <si>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</si>
  <si>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</si>
  <si>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</si>
  <si>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管渠に関しては、現在大きな対策の必要はないと思われる。しかし処理施設の設備関係については更新が必要になってきている。
　策定した最適整備構想に基づき、事業規模を考慮しつつ設備更新を行う必要がある。</t>
    <rPh sb="1" eb="3">
      <t>カンキョ</t>
    </rPh>
    <rPh sb="4" eb="5">
      <t>カン</t>
    </rPh>
    <rPh sb="9" eb="12">
      <t>ゲンザイオオ</t>
    </rPh>
    <rPh sb="14" eb="16">
      <t>タイサク</t>
    </rPh>
    <rPh sb="17" eb="19">
      <t>ヒツヨウ</t>
    </rPh>
    <rPh sb="23" eb="24">
      <t>オモ</t>
    </rPh>
    <rPh sb="31" eb="35">
      <t>ショリシセツ</t>
    </rPh>
    <rPh sb="36" eb="38">
      <t>セツビ</t>
    </rPh>
    <rPh sb="38" eb="40">
      <t>カンケイ</t>
    </rPh>
    <rPh sb="45" eb="47">
      <t>コウシン</t>
    </rPh>
    <rPh sb="48" eb="50">
      <t>ヒツヨウ</t>
    </rPh>
    <rPh sb="61" eb="63">
      <t>サクテイ</t>
    </rPh>
    <rPh sb="65" eb="69">
      <t>サイテキセイビ</t>
    </rPh>
    <rPh sb="69" eb="71">
      <t>コウソウ</t>
    </rPh>
    <rPh sb="72" eb="73">
      <t>モト</t>
    </rPh>
    <rPh sb="76" eb="80">
      <t>ジギョウキボ</t>
    </rPh>
    <rPh sb="81" eb="83">
      <t>コウリョ</t>
    </rPh>
    <rPh sb="86" eb="90">
      <t>セツビコウシン</t>
    </rPh>
    <rPh sb="91" eb="92">
      <t>オコナ</t>
    </rPh>
    <rPh sb="93" eb="95">
      <t>ヒツヨウ</t>
    </rPh>
    <phoneticPr fontId="4"/>
  </si>
  <si>
    <r>
      <t>　①経常収支比率
　</t>
    </r>
    <r>
      <rPr>
        <sz val="11"/>
        <rFont val="ＭＳ ゴシック"/>
        <family val="3"/>
        <charset val="128"/>
      </rPr>
      <t>法適用への移行に伴う打切り決算により数値が一時的に改善している。一般会計繰入金に依存している点については従来と変わらない。改善に向けて、加入促進、費用削減を行う必要があるが、水洗化率も88.01と大幅な増加は望めない状況である。</t>
    </r>
    <r>
      <rPr>
        <sz val="11"/>
        <color theme="1"/>
        <rFont val="ＭＳ ゴシック"/>
        <family val="3"/>
        <charset val="128"/>
      </rPr>
      <t xml:space="preserve">
　④企業債残高対事業規模比率
　計算上一般会計がすべて負担することになる為、比率は0％となる。実情は昨年までと変わらず、更新が必要な時期には大幅に悪化し、類似団体に比べて数値は低い。
　⑤経費回収率、⑥汚水処理原価
　法適用への移行に伴う打切り決算により数値が一時的に改善している。汚水処理費の削減は今後も必要となるが、施設の老朽化が進んでおり、今後も多額の修繕費が見込まれる。
　⑦施設利用率
　利用率は逓減しており、施設処理能力が過大となってきている。今後の人口減少や施設の老朽化を見据え適切な施設規模を検討していく必要がある。
　⑧水洗化率
　水洗化率は類似団体と比較し高い状況ではあるが頭打ちの状況であり、今後も大きく改善することは期待できない。</t>
    </r>
    <rPh sb="2" eb="8">
      <t>ケイジョウシュウシヒリツ</t>
    </rPh>
    <rPh sb="10" eb="13">
      <t>ホウテキヨウ</t>
    </rPh>
    <rPh sb="15" eb="17">
      <t>イコウ</t>
    </rPh>
    <rPh sb="18" eb="19">
      <t>トモナ</t>
    </rPh>
    <rPh sb="20" eb="22">
      <t>ウチキ</t>
    </rPh>
    <rPh sb="23" eb="25">
      <t>ケッサン</t>
    </rPh>
    <rPh sb="28" eb="30">
      <t>スウチ</t>
    </rPh>
    <rPh sb="31" eb="34">
      <t>イチジテキ</t>
    </rPh>
    <rPh sb="35" eb="37">
      <t>カイゼン</t>
    </rPh>
    <rPh sb="42" eb="49">
      <t>イッパンカイケイクリイレキン</t>
    </rPh>
    <rPh sb="50" eb="52">
      <t>イゾン</t>
    </rPh>
    <rPh sb="56" eb="57">
      <t>テン</t>
    </rPh>
    <rPh sb="62" eb="64">
      <t>ジュウライ</t>
    </rPh>
    <rPh sb="65" eb="66">
      <t>カ</t>
    </rPh>
    <rPh sb="71" eb="73">
      <t>カイゼン</t>
    </rPh>
    <rPh sb="74" eb="75">
      <t>ム</t>
    </rPh>
    <rPh sb="78" eb="82">
      <t>カニュウソクシン</t>
    </rPh>
    <rPh sb="83" eb="87">
      <t>ヒヨウサクゲン</t>
    </rPh>
    <rPh sb="88" eb="89">
      <t>オコナ</t>
    </rPh>
    <rPh sb="90" eb="92">
      <t>ヒツヨウ</t>
    </rPh>
    <rPh sb="97" eb="101">
      <t>スイセンカリツ</t>
    </rPh>
    <rPh sb="108" eb="110">
      <t>オオハバ</t>
    </rPh>
    <rPh sb="111" eb="113">
      <t>ゾウカ</t>
    </rPh>
    <rPh sb="114" eb="115">
      <t>ノゾ</t>
    </rPh>
    <rPh sb="118" eb="120">
      <t>ジョウキョウ</t>
    </rPh>
    <rPh sb="127" eb="132">
      <t>キギョウサイザンダカ</t>
    </rPh>
    <rPh sb="132" eb="133">
      <t>タイ</t>
    </rPh>
    <rPh sb="133" eb="135">
      <t>ジギョウ</t>
    </rPh>
    <rPh sb="135" eb="137">
      <t>キボ</t>
    </rPh>
    <rPh sb="137" eb="139">
      <t>ヒリツ</t>
    </rPh>
    <rPh sb="141" eb="144">
      <t>ケイサンジョウ</t>
    </rPh>
    <rPh sb="144" eb="148">
      <t>イッパンカイケイ</t>
    </rPh>
    <rPh sb="152" eb="154">
      <t>フタン</t>
    </rPh>
    <rPh sb="161" eb="162">
      <t>タメ</t>
    </rPh>
    <rPh sb="163" eb="165">
      <t>ヒリツ</t>
    </rPh>
    <rPh sb="172" eb="174">
      <t>ジツジョウ</t>
    </rPh>
    <rPh sb="175" eb="177">
      <t>サクネン</t>
    </rPh>
    <rPh sb="180" eb="181">
      <t>カ</t>
    </rPh>
    <rPh sb="185" eb="187">
      <t>コウシン</t>
    </rPh>
    <rPh sb="188" eb="190">
      <t>ヒツヨウ</t>
    </rPh>
    <rPh sb="191" eb="193">
      <t>ジキ</t>
    </rPh>
    <rPh sb="195" eb="197">
      <t>オオハバ</t>
    </rPh>
    <rPh sb="198" eb="200">
      <t>アッカ</t>
    </rPh>
    <rPh sb="202" eb="206">
      <t>ルイジダンタイ</t>
    </rPh>
    <rPh sb="207" eb="208">
      <t>クラ</t>
    </rPh>
    <rPh sb="210" eb="212">
      <t>スウチ</t>
    </rPh>
    <rPh sb="213" eb="214">
      <t>ヒク</t>
    </rPh>
    <rPh sb="219" eb="221">
      <t>ケイヒ</t>
    </rPh>
    <rPh sb="221" eb="223">
      <t>カイシュウ</t>
    </rPh>
    <rPh sb="223" eb="224">
      <t>リツ</t>
    </rPh>
    <rPh sb="226" eb="232">
      <t>オスイショリゲンカ</t>
    </rPh>
    <rPh sb="234" eb="237">
      <t>ホウテキヨウ</t>
    </rPh>
    <rPh sb="239" eb="241">
      <t>イコウ</t>
    </rPh>
    <rPh sb="242" eb="243">
      <t>トモナ</t>
    </rPh>
    <rPh sb="244" eb="246">
      <t>ウチキ</t>
    </rPh>
    <rPh sb="247" eb="249">
      <t>ケッサン</t>
    </rPh>
    <rPh sb="252" eb="254">
      <t>スウチ</t>
    </rPh>
    <rPh sb="255" eb="258">
      <t>イチジテキ</t>
    </rPh>
    <rPh sb="259" eb="261">
      <t>カイゼン</t>
    </rPh>
    <rPh sb="266" eb="271">
      <t>オスイショリヒ</t>
    </rPh>
    <rPh sb="272" eb="274">
      <t>サクゲン</t>
    </rPh>
    <rPh sb="275" eb="277">
      <t>コンゴ</t>
    </rPh>
    <rPh sb="278" eb="280">
      <t>ヒツヨウ</t>
    </rPh>
    <rPh sb="285" eb="287">
      <t>シセツ</t>
    </rPh>
    <rPh sb="288" eb="290">
      <t>ロウキュウ</t>
    </rPh>
    <rPh sb="290" eb="291">
      <t>カ</t>
    </rPh>
    <rPh sb="292" eb="293">
      <t>スス</t>
    </rPh>
    <rPh sb="298" eb="300">
      <t>コンゴ</t>
    </rPh>
    <rPh sb="301" eb="303">
      <t>タガク</t>
    </rPh>
    <rPh sb="304" eb="306">
      <t>シュウゼン</t>
    </rPh>
    <rPh sb="306" eb="307">
      <t>ヒ</t>
    </rPh>
    <rPh sb="308" eb="310">
      <t>ミコ</t>
    </rPh>
    <rPh sb="317" eb="322">
      <t>シセツリヨウリツ</t>
    </rPh>
    <rPh sb="361" eb="363">
      <t>シセツ</t>
    </rPh>
    <rPh sb="364" eb="367">
      <t>ロウキュウカ</t>
    </rPh>
    <rPh sb="368" eb="370">
      <t>ミス</t>
    </rPh>
    <rPh sb="371" eb="373">
      <t>テキセツ</t>
    </rPh>
    <rPh sb="374" eb="378">
      <t>シセツキボ</t>
    </rPh>
    <rPh sb="379" eb="381">
      <t>ケントウ</t>
    </rPh>
    <rPh sb="385" eb="387">
      <t>ヒツヨウ</t>
    </rPh>
    <rPh sb="394" eb="398">
      <t>スイセンカリツ</t>
    </rPh>
    <rPh sb="400" eb="404">
      <t>スイセンカリツ</t>
    </rPh>
    <rPh sb="405" eb="409">
      <t>ルイジダンタイ</t>
    </rPh>
    <rPh sb="410" eb="412">
      <t>ヒカク</t>
    </rPh>
    <rPh sb="413" eb="414">
      <t>タカ</t>
    </rPh>
    <rPh sb="415" eb="417">
      <t>ジョウキョウ</t>
    </rPh>
    <rPh sb="422" eb="424">
      <t>アタマウ</t>
    </rPh>
    <rPh sb="426" eb="428">
      <t>ジョウキョウ</t>
    </rPh>
    <rPh sb="432" eb="434">
      <t>コンゴ</t>
    </rPh>
    <rPh sb="435" eb="436">
      <t>オオ</t>
    </rPh>
    <rPh sb="438" eb="440">
      <t>カイゼン</t>
    </rPh>
    <rPh sb="445" eb="447">
      <t>キタイ</t>
    </rPh>
    <phoneticPr fontId="4"/>
  </si>
  <si>
    <t>　事業を継続していくため、加入促進や、経費削減に取り組む必要がある。しかし、全体の支出に対して償還金が６割程度を占めており、大幅な改善は難しい。
　令和４年度からは、下水道事業と併せ企業会計へ移行するため、より経営と資産の把握が求められ、その上で中長期的な視点に立った計画的な経営基盤の強化と財政マネジメントの向上が必要となってくる。
　長期的な更新費用の算定、収入、償還金残高などを推計し、規模縮小・一部統合、増収施策などを様々な方面から事業展開の検討を行うことが求められる。
　今後は、経営戦略の改定も順次行っていく。</t>
    <rPh sb="83" eb="88">
      <t>ゲスイドウジギョウ</t>
    </rPh>
    <rPh sb="89" eb="90">
      <t>アワ</t>
    </rPh>
    <rPh sb="105" eb="107">
      <t>ケイエイ</t>
    </rPh>
    <rPh sb="108" eb="110">
      <t>シサン</t>
    </rPh>
    <rPh sb="111" eb="113">
      <t>ハアク</t>
    </rPh>
    <rPh sb="114" eb="115">
      <t>モト</t>
    </rPh>
    <rPh sb="121" eb="122">
      <t>ウエ</t>
    </rPh>
    <rPh sb="192" eb="194">
      <t>スイケイ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</si>
</sst>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D3-4C6B-9CF3-F53AE71EB1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7D3-4C6B-9CF3-F53AE71EB1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43.14</c:v>
                </c:pt>
                <c:pt idx="1">
                  <c:v>42.58</c:v>
                </c:pt>
                <c:pt idx="2">
                  <c:v>42.3</c:v>
                </c:pt>
                <c:pt idx="3">
                  <c:v>42.86</c:v>
                </c:pt>
                <c:pt idx="4">
                  <c:v>39.78</c:v>
                </c:pt>
              </c:numCache>
            </c:numRef>
          </c:val>
          <c:extLst>
            <c:ext xmlns:c16="http://schemas.microsoft.com/office/drawing/2014/chart" uri="{C3380CC4-5D6E-409C-BE32-E72D297353CC}">
              <c16:uniqueId val="{00000000-A195-4FC0-87A6-3612A95FD9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195-4FC0-87A6-3612A95FD9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88.7</c:v>
                </c:pt>
                <c:pt idx="1">
                  <c:v>89.53</c:v>
                </c:pt>
                <c:pt idx="2">
                  <c:v>89.69</c:v>
                </c:pt>
                <c:pt idx="3">
                  <c:v>89.22</c:v>
                </c:pt>
                <c:pt idx="4">
                  <c:v>88.01</c:v>
                </c:pt>
              </c:numCache>
            </c:numRef>
          </c:val>
          <c:extLst>
            <c:ext xmlns:c16="http://schemas.microsoft.com/office/drawing/2014/chart" uri="{C3380CC4-5D6E-409C-BE32-E72D297353CC}">
              <c16:uniqueId val="{00000000-9C45-44C8-BABC-0C46D07F86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C45-44C8-BABC-0C46D07F86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93.06</c:v>
                </c:pt>
                <c:pt idx="1">
                  <c:v>98.24</c:v>
                </c:pt>
                <c:pt idx="2">
                  <c:v>99.58</c:v>
                </c:pt>
                <c:pt idx="3">
                  <c:v>99.68</c:v>
                </c:pt>
                <c:pt idx="4">
                  <c:v>111.52</c:v>
                </c:pt>
              </c:numCache>
            </c:numRef>
          </c:val>
          <c:extLst>
            <c:ext xmlns:c16="http://schemas.microsoft.com/office/drawing/2014/chart" uri="{C3380CC4-5D6E-409C-BE32-E72D297353CC}">
              <c16:uniqueId val="{00000000-8992-4419-9B6A-054F4C365B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2-4419-9B6A-054F4C365B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4-407F-A2E2-541A0BBE9C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4-407F-A2E2-541A0BBE9C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F-41A8-AC5B-818C2C916D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F-41A8-AC5B-818C2C916D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4-4A9D-B0E2-840278615F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4-4A9D-B0E2-840278615F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29-4BA2-BC92-BEF24001C3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29-4BA2-BC92-BEF24001C3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525.52</c:v>
                </c:pt>
                <c:pt idx="1">
                  <c:v>0</c:v>
                </c:pt>
                <c:pt idx="2">
                  <c:v>0</c:v>
                </c:pt>
                <c:pt idx="3" formatCode="#,##0.00;&quot;△&quot;#,##0.00;&quot;-&quot;">
                  <c:v>0.01</c:v>
                </c:pt>
                <c:pt idx="4">
                  <c:v>0</c:v>
                </c:pt>
              </c:numCache>
            </c:numRef>
          </c:val>
          <c:extLst>
            <c:ext xmlns:c16="http://schemas.microsoft.com/office/drawing/2014/chart" uri="{C3380CC4-5D6E-409C-BE32-E72D297353CC}">
              <c16:uniqueId val="{00000000-D719-4AD1-A350-136E678F15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719-4AD1-A350-136E678F15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33.82</c:v>
                </c:pt>
                <c:pt idx="1">
                  <c:v>47.29</c:v>
                </c:pt>
                <c:pt idx="2">
                  <c:v>42.26</c:v>
                </c:pt>
                <c:pt idx="3">
                  <c:v>40.29</c:v>
                </c:pt>
                <c:pt idx="4">
                  <c:v>55.45</c:v>
                </c:pt>
              </c:numCache>
            </c:numRef>
          </c:val>
          <c:extLst>
            <c:ext xmlns:c16="http://schemas.microsoft.com/office/drawing/2014/chart" uri="{C3380CC4-5D6E-409C-BE32-E72D297353CC}">
              <c16:uniqueId val="{00000000-6677-4372-BACA-21FF6146D0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677-4372-BACA-21FF6146D0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495.26</c:v>
                </c:pt>
                <c:pt idx="1">
                  <c:v>373.96</c:v>
                </c:pt>
                <c:pt idx="2">
                  <c:v>438.83</c:v>
                </c:pt>
                <c:pt idx="3">
                  <c:v>425.32</c:v>
                </c:pt>
                <c:pt idx="4">
                  <c:v>334.65</c:v>
                </c:pt>
              </c:numCache>
            </c:numRef>
          </c:val>
          <c:extLst>
            <c:ext xmlns:c16="http://schemas.microsoft.com/office/drawing/2014/chart" uri="{C3380CC4-5D6E-409C-BE32-E72D297353CC}">
              <c16:uniqueId val="{00000000-C143-4305-957C-3A8485707E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143-4305-957C-3A8485707E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Q6" sqref="BQ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吉賀町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5948</v>
      </c>
      <c r="AM8" s="42"/>
      <c r="AN8" s="42"/>
      <c r="AO8" s="42"/>
      <c r="AP8" s="42"/>
      <c r="AQ8" s="42"/>
      <c r="AR8" s="42"/>
      <c r="AS8" s="42"/>
      <c r="AT8" s="35">
        <f>データ!T6</f>
        <v>336.5</v>
      </c>
      <c r="AU8" s="35"/>
      <c r="AV8" s="35"/>
      <c r="AW8" s="35"/>
      <c r="AX8" s="35"/>
      <c r="AY8" s="35"/>
      <c r="AZ8" s="35"/>
      <c r="BA8" s="35"/>
      <c r="BB8" s="35">
        <f>データ!U6</f>
        <v>17.68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8.82</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517</v>
      </c>
      <c r="AM10" s="42"/>
      <c r="AN10" s="42"/>
      <c r="AO10" s="42"/>
      <c r="AP10" s="42"/>
      <c r="AQ10" s="42"/>
      <c r="AR10" s="42"/>
      <c r="AS10" s="42"/>
      <c r="AT10" s="35">
        <f>データ!W6</f>
        <v>0.25</v>
      </c>
      <c r="AU10" s="35"/>
      <c r="AV10" s="35"/>
      <c r="AW10" s="35"/>
      <c r="AX10" s="35"/>
      <c r="AY10" s="35"/>
      <c r="AZ10" s="35"/>
      <c r="BA10" s="35"/>
      <c r="BB10" s="35">
        <f>データ!X6</f>
        <v>2068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BN1/3Gq0vh+ZACJCk+cNAOoBULl8n1VjZkKP3sdYrB0ZpxbHlAB5Hxdg0USJFXEdjiWCktzpVd6s7m8N7AQ4hg==" saltValue="ihnOJFwTmJvpUKdyOvXV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325058</v>
      </c>
      <c r="D6" s="19">
        <f t="shared" si="3"/>
        <v>47</v>
      </c>
      <c r="E6" s="19">
        <f t="shared" si="3"/>
        <v>17</v>
      </c>
      <c r="F6" s="19">
        <f t="shared" si="3"/>
        <v>5</v>
      </c>
      <c r="G6" s="19">
        <f t="shared" si="3"/>
        <v>0</v>
      </c>
      <c r="H6" s="19" t="str">
        <f t="shared" si="3"/>
        <v>島根県　吉賀町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8.82</v>
      </c>
      <c r="Q6" s="20">
        <f t="shared" si="3"/>
        <v>100</v>
      </c>
      <c r="R6" s="20">
        <f t="shared" si="3"/>
        <v>3300</v>
      </c>
      <c r="S6" s="20">
        <f t="shared" si="3"/>
        <v>5948</v>
      </c>
      <c r="T6" s="20">
        <f t="shared" si="3"/>
        <v>336.5</v>
      </c>
      <c r="U6" s="20">
        <f t="shared" si="3"/>
        <v>17.68</v>
      </c>
      <c r="V6" s="20">
        <f t="shared" si="3"/>
        <v>517</v>
      </c>
      <c r="W6" s="20">
        <f t="shared" si="3"/>
        <v>0.25</v>
      </c>
      <c r="X6" s="20">
        <f t="shared" si="3"/>
        <v>2068</v>
      </c>
      <c r="Y6" s="21">
        <f>IF(Y7="",NA(),Y7)</f>
        <v>93.06</v>
      </c>
      <c r="Z6" s="21">
        <f t="shared" ref="Z6:AH6" si="4">IF(Z7="",NA(),Z7)</f>
        <v>98.24</v>
      </c>
      <c r="AA6" s="21">
        <f t="shared" si="4"/>
        <v>99.58</v>
      </c>
      <c r="AB6" s="21">
        <f t="shared" si="4"/>
        <v>99.68</v>
      </c>
      <c r="AC6" s="21">
        <f t="shared" si="4"/>
        <v>111.52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525.52</v>
      </c>
      <c r="BG6" s="20">
        <f t="shared" ref="BG6:BO6" si="7">IF(BG7="",NA(),BG7)</f>
        <v>0</v>
      </c>
      <c r="BH6" s="20">
        <f t="shared" si="7"/>
        <v>0</v>
      </c>
      <c r="BI6" s="21">
        <f t="shared" si="7"/>
        <v>0.01</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33.82</v>
      </c>
      <c r="BR6" s="21">
        <f t="shared" ref="BR6:BZ6" si="8">IF(BR7="",NA(),BR7)</f>
        <v>47.29</v>
      </c>
      <c r="BS6" s="21">
        <f t="shared" si="8"/>
        <v>42.26</v>
      </c>
      <c r="BT6" s="21">
        <f t="shared" si="8"/>
        <v>40.29</v>
      </c>
      <c r="BU6" s="21">
        <f t="shared" si="8"/>
        <v>55.45</v>
      </c>
      <c r="BV6" s="21">
        <f t="shared" si="8"/>
        <v>59.8</v>
      </c>
      <c r="BW6" s="21">
        <f t="shared" si="8"/>
        <v>57.77</v>
      </c>
      <c r="BX6" s="21">
        <f t="shared" si="8"/>
        <v>57.31</v>
      </c>
      <c r="BY6" s="21">
        <f t="shared" si="8"/>
        <v>57.08</v>
      </c>
      <c r="BZ6" s="21">
        <f t="shared" si="8"/>
        <v>56.26</v>
      </c>
      <c r="CA6" s="20" t="str">
        <f>IF(CA7="","",IF(CA7="-","【-】","【"&amp;SUBSTITUTE(TEXT(CA7,"#,##0.00"),"-","△")&amp;"】"))</f>
        <v>【60.65】</v>
      </c>
      <c r="CB6" s="21">
        <f>IF(CB7="",NA(),CB7)</f>
        <v>495.26</v>
      </c>
      <c r="CC6" s="21">
        <f t="shared" ref="CC6:CK6" si="9">IF(CC7="",NA(),CC7)</f>
        <v>373.96</v>
      </c>
      <c r="CD6" s="21">
        <f t="shared" si="9"/>
        <v>438.83</v>
      </c>
      <c r="CE6" s="21">
        <f t="shared" si="9"/>
        <v>425.32</v>
      </c>
      <c r="CF6" s="21">
        <f t="shared" si="9"/>
        <v>334.65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43.14</v>
      </c>
      <c r="CN6" s="21">
        <f t="shared" ref="CN6:CV6" si="10">IF(CN7="",NA(),CN7)</f>
        <v>42.58</v>
      </c>
      <c r="CO6" s="21">
        <f t="shared" si="10"/>
        <v>42.3</v>
      </c>
      <c r="CP6" s="21">
        <f t="shared" si="10"/>
        <v>42.86</v>
      </c>
      <c r="CQ6" s="21">
        <f t="shared" si="10"/>
        <v>39.78</v>
      </c>
      <c r="CR6" s="21">
        <f t="shared" si="10"/>
        <v>51.75</v>
      </c>
      <c r="CS6" s="21">
        <f t="shared" si="10"/>
        <v>50.68</v>
      </c>
      <c r="CT6" s="21">
        <f t="shared" si="10"/>
        <v>50.14</v>
      </c>
      <c r="CU6" s="21">
        <f t="shared" si="10"/>
        <v>54.83</v>
      </c>
      <c r="CV6" s="21">
        <f t="shared" si="10"/>
        <v>66.53</v>
      </c>
      <c r="CW6" s="20" t="str">
        <f>IF(CW7="","",IF(CW7="-","【-】","【"&amp;SUBSTITUTE(TEXT(CW7,"#,##0.00"),"-","△")&amp;"】"))</f>
        <v>【61.14】</v>
      </c>
      <c r="CX6" s="21">
        <f>IF(CX7="",NA(),CX7)</f>
        <v>88.7</v>
      </c>
      <c r="CY6" s="21">
        <f t="shared" ref="CY6:DG6" si="11">IF(CY7="",NA(),CY7)</f>
        <v>89.53</v>
      </c>
      <c r="CZ6" s="21">
        <f t="shared" si="11"/>
        <v>89.69</v>
      </c>
      <c r="DA6" s="21">
        <f t="shared" si="11"/>
        <v>89.22</v>
      </c>
      <c r="DB6" s="21">
        <f t="shared" si="11"/>
        <v>88.01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325058</v>
      </c>
      <c r="D7" s="23">
        <v>47</v>
      </c>
      <c r="E7" s="23">
        <v>17</v>
      </c>
      <c r="F7" s="23">
        <v>5</v>
      </c>
      <c r="G7" s="23">
        <v>0</v>
      </c>
      <c r="H7" s="23" t="s">
        <v>98</v>
      </c>
      <c r="I7" s="23" t="s">
        <v>99</v>
      </c>
      <c r="J7" s="23" t="s">
        <v>100</v>
      </c>
      <c r="K7" s="23" t="s">
        <v>101</v>
      </c>
      <c r="L7" s="23" t="s">
        <v>102</v>
      </c>
      <c r="M7" s="23" t="s">
        <v>103</v>
      </c>
      <c r="N7" s="24" t="s">
        <v>104</v>
      </c>
      <c r="O7" s="24" t="s">
        <v>105</v>
      </c>
      <c r="P7" s="24">
        <v>8.82</v>
      </c>
      <c r="Q7" s="24">
        <v>100</v>
      </c>
      <c r="R7" s="24">
        <v>3300</v>
      </c>
      <c r="S7" s="24">
        <v>5948</v>
      </c>
      <c r="T7" s="24">
        <v>336.5</v>
      </c>
      <c r="U7" s="24">
        <v>17.68</v>
      </c>
      <c r="V7" s="24">
        <v>517</v>
      </c>
      <c r="W7" s="24">
        <v>0.25</v>
      </c>
      <c r="X7" s="24">
        <v>2068</v>
      </c>
      <c r="Y7" s="24">
        <v>93.06</v>
      </c>
      <c r="Z7" s="24">
        <v>98.24</v>
      </c>
      <c r="AA7" s="24">
        <v>99.58</v>
      </c>
      <c r="AB7" s="24">
        <v>99.68</v>
      </c>
      <c r="AC7" s="24">
        <v>111.52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525.52</v>
      </c>
      <c r="BG7" s="24">
        <v>0</v>
      </c>
      <c r="BH7" s="24">
        <v>0</v>
      </c>
      <c r="BI7" s="24">
        <v>0.01</v>
      </c>
      <c r="BJ7" s="24">
        <v>0</v>
      </c>
      <c r="BK7" s="24">
        <v>855.8</v>
      </c>
      <c r="BL7" s="24">
        <v>789.46</v>
      </c>
      <c r="BM7" s="24">
        <v>826.83</v>
      </c>
      <c r="BN7" s="24">
        <v>867.83</v>
      </c>
      <c r="BO7" s="24">
        <v>791.76</v>
      </c>
      <c r="BP7" s="24">
        <v>786.37</v>
      </c>
      <c r="BQ7" s="24">
        <v>33.82</v>
      </c>
      <c r="BR7" s="24">
        <v>47.29</v>
      </c>
      <c r="BS7" s="24">
        <v>42.26</v>
      </c>
      <c r="BT7" s="24">
        <v>40.29</v>
      </c>
      <c r="BU7" s="24">
        <v>55.45</v>
      </c>
      <c r="BV7" s="24">
        <v>59.8</v>
      </c>
      <c r="BW7" s="24">
        <v>57.77</v>
      </c>
      <c r="BX7" s="24">
        <v>57.31</v>
      </c>
      <c r="BY7" s="24">
        <v>57.08</v>
      </c>
      <c r="BZ7" s="24">
        <v>56.26</v>
      </c>
      <c r="CA7" s="24">
        <v>60.65</v>
      </c>
      <c r="CB7" s="24">
        <v>495.26</v>
      </c>
      <c r="CC7" s="24">
        <v>373.96</v>
      </c>
      <c r="CD7" s="24">
        <v>438.83</v>
      </c>
      <c r="CE7" s="24">
        <v>425.32</v>
      </c>
      <c r="CF7" s="24">
        <v>334.65</v>
      </c>
      <c r="CG7" s="24">
        <v>263.76</v>
      </c>
      <c r="CH7" s="24">
        <v>274.35000000000002</v>
      </c>
      <c r="CI7" s="24">
        <v>273.52</v>
      </c>
      <c r="CJ7" s="24">
        <v>274.99</v>
      </c>
      <c r="CK7" s="24">
        <v>282.08999999999997</v>
      </c>
      <c r="CL7" s="24">
        <v>256.97000000000003</v>
      </c>
      <c r="CM7" s="24">
        <v>43.14</v>
      </c>
      <c r="CN7" s="24">
        <v>42.58</v>
      </c>
      <c r="CO7" s="24">
        <v>42.3</v>
      </c>
      <c r="CP7" s="24">
        <v>42.86</v>
      </c>
      <c r="CQ7" s="24">
        <v>39.78</v>
      </c>
      <c r="CR7" s="24">
        <v>51.75</v>
      </c>
      <c r="CS7" s="24">
        <v>50.68</v>
      </c>
      <c r="CT7" s="24">
        <v>50.14</v>
      </c>
      <c r="CU7" s="24">
        <v>54.83</v>
      </c>
      <c r="CV7" s="24">
        <v>66.53</v>
      </c>
      <c r="CW7" s="24">
        <v>61.14</v>
      </c>
      <c r="CX7" s="24">
        <v>88.7</v>
      </c>
      <c r="CY7" s="24">
        <v>89.53</v>
      </c>
      <c r="CZ7" s="24">
        <v>89.69</v>
      </c>
      <c r="DA7" s="24">
        <v>89.22</v>
      </c>
      <c r="DB7" s="24">
        <v>88.01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2023-02-16T01:26:31Z</cp:lastPrinted>
  <dcterms:created xsi:type="dcterms:W3CDTF">2022-12-01T01:59:33Z</dcterms:created>
  <dcterms:modified xsi:type="dcterms:W3CDTF">2023-02-16T01:54:35Z</dcterms:modified>
  <cp:category/>
</cp:coreProperties>
</file>