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経営戦略\R4\230105経営比較分析表\04_団体→県\15_吉賀町\"/>
    </mc:Choice>
  </mc:AlternateContent>
  <workbookProtection workbookAlgorithmName="SHA-512" workbookHashValue="Y7OweIdmwnpDswbG1vAKmYxLMO/zTQnB2NwabhwgARFZnNOx58qor2wEuZuyhffW/8wwEzeG6FizjveJ13sGvQ==" workbookSaltValue="quZ6570W7O6XqtuVrzproQ=="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I85" i="4"/>
  <c r="H85" i="4"/>
  <c r="F85" i="4"/>
  <c r="E85" i="4"/>
  <c r="BB10" i="4"/>
  <c r="AT10" i="4"/>
  <c r="AL10" i="4"/>
  <c r="W10" i="4"/>
  <c r="BB8" i="4"/>
  <c r="AT8" i="4"/>
  <c r="AL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<sst xmlns="http://schemas.openxmlformats.org/spreadsheetml/2006/main" count="228" uniqueCount="115">
  <si>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</si>
  <si>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</si>
  <si>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</si>
  <si>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</si>
  <si>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</si>
  <si>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</si>
  <si>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</si>
  <si>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</si>
  <si>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</si>
  <si>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</si>
  <si>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</si>
  <si>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</si>
  <si>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</si>
  <si>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</si>
  <si>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</si>
  <si>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</si>
  <si>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</si>
  <si>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</si>
  <si>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</si>
  <si>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</si>
  <si>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</si>
  <si>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</si>
  <si>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</si>
  <si>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</si>
  <si>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</si>
  <si>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</si>
  <si>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</si>
  <si>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</si>
  <si>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</si>
  <si>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</si>
  <si>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</si>
  <si>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</si>
  <si>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</si>
  <si>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</si>
  <si>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</si>
  <si>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</si>
  <si>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</si>
  <si>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</si>
  <si>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</si>
  <si>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</si>
  <si>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</si>
  <si>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</si>
  <si>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</si>
  <si>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</si>
  <si>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</si>
  <si>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</si>
  <si>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</si>
  <si>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</si>
  <si>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</si>
  <si>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</si>
  <si>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</si>
  <si>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</si>
  <si>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</si>
  <si>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</si>
  <si>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</si>
  <si>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</si>
  <si>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</si>
  <si>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</si>
  <si>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</si>
  <si>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</si>
  <si>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</si>
  <si>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</si>
  <si>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</si>
  <si>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</si>
  <si>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</si>
  <si>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</si>
  <si>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</si>
  <si>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</si>
  <si>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</si>
  <si>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</si>
  <si>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</si>
  <si>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</si>
  <si>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</si>
  <si>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</si>
  <si>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</si>
  <si>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</si>
  <si>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</si>
  <si>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</si>
  <si>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</si>
  <si>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</si>
  <si>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</si>
  <si>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</si>
  <si>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</si>
  <si>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</si>
  <si>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</si>
  <si>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</si>
  <si>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</si>
  <si>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</si>
  <si>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</si>
  <si>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</si>
  <si>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</si>
  <si>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</si>
  <si>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</si>
  <si>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吉賀町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</si>
  <si>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</si>
  <si>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</si>
  <si>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</si>
  <si>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</si>
  <si>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</si>
  <si>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</si>
  <si>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</si>
  <si>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</si>
  <si>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</si>
  <si>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</si>
  <si>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</si>
  <si>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</si>
  <si>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</si>
  <si>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</si>
  <si>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</si>
  <si>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</si>
  <si>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</si>
  <si>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</si>
  <si>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年々増加しており老朽化が進んでいる。継続的な更新が求められる。
②管路経年化率（％）
　平均値より高く、老朽化が進んでいる。減価償却率や更新率と合わせて考察すると、当面は増大していく可能性が高い。
③管路更新率（％）
　平均値を上回るものの、当面は横ばいの見込。更新ペースを上げ、引き続き更新作業を行うことが求められる。</t>
    <rPh sb="35" eb="38">
      <t>ケイゾクテキ</t>
    </rPh>
    <rPh sb="66" eb="67">
      <t>タカ</t>
    </rPh>
    <rPh sb="69" eb="72">
      <t>ロウキュウカ</t>
    </rPh>
    <rPh sb="73" eb="74">
      <t>スス</t>
    </rPh>
    <rPh sb="89" eb="90">
      <t>ア</t>
    </rPh>
    <rPh sb="99" eb="101">
      <t>トウメン</t>
    </rPh>
    <rPh sb="102" eb="104">
      <t>ゾウダイ</t>
    </rPh>
    <rPh sb="112" eb="113">
      <t>タカ</t>
    </rPh>
    <rPh sb="138" eb="140">
      <t>トウメン</t>
    </rPh>
    <rPh sb="141" eb="142">
      <t>ヨコ</t>
    </rPh>
    <rPh sb="145" eb="147">
      <t>ミコミ</t>
    </rPh>
    <rPh sb="163" eb="165">
      <t>サギョウ</t>
    </rPh>
    <phoneticPr fontId="4"/>
  </si>
  <si>
    <t>　平成２９年度４月に上水道事業へ移行し、５年が経過した。この間、資産の老朽化が進み、この傾向は今後も続く見込みとなっている。また、経営上は一般会計繰入金に依存している状況が続いている。
　今後の給水人口減による収益減、更新費用増に対応するためには、料金改定による更新財源の確保が必要になってくる。特に更新財源を企業債にのみ依存する経営では、負担を将来に先送りするだけである。自己財源の確保が急務であると考える。 
　財政状況を勘案しつつ、老朽化対策と収益確保を確実に実行することが必要と考えている。</t>
    <rPh sb="1" eb="3">
      <t>ヘイセイ</t>
    </rPh>
    <rPh sb="5" eb="7">
      <t>ネンド</t>
    </rPh>
    <rPh sb="8" eb="9">
      <t>ガツ</t>
    </rPh>
    <rPh sb="30" eb="31">
      <t>カン</t>
    </rPh>
    <rPh sb="44" eb="46">
      <t>ケイコウ</t>
    </rPh>
    <rPh sb="47" eb="49">
      <t>コンゴ</t>
    </rPh>
    <rPh sb="50" eb="51">
      <t>ツヅ</t>
    </rPh>
    <rPh sb="52" eb="54">
      <t>ミコ</t>
    </rPh>
    <rPh sb="86" eb="87">
      <t>ツヅ</t>
    </rPh>
    <rPh sb="150" eb="151">
      <t>トク</t>
    </rPh>
    <rPh sb="221" eb="226">
      <t>ロウキュウカタイサク</t>
    </rPh>
    <phoneticPr fontId="4"/>
  </si>
  <si>
    <t>①経常収支比率（％）
　ほぼ類似団体平均値となっている。実態は一般会計からの繰入金に大きく依存している状態が続いている。
②累積欠損金比率（％）
　累積欠損金は生じていない。
③流動比率（％）
　高額の企業債償還額により平均値を下回るが、上水道事業への移行時に目標としていた２００％を維持している。短期的な支払能力は問題ない。
④企業債残高対給水収益比率（％）
　減少傾向ではあるが、依然として平均値の２.１倍となっている。今後の更新事業によってはさらに増加する可能性もあり、財源の検討が必要である。
⑤料金回収率（％）
　給水費用の約６割しか給水収益で賄えていない状態。給水戸数はほぼ横ばいであるため、適切な料金水準への見直しが求められる。
⑥給水原価（円）
　平均値を上回っているのは、地理的条件等のため。大きな削減は困難と思われる。
⑦施設利用率（％）
　安定して平均値を上回り、小規模施設が多い中で効率的な利用が出来ている。
⑧有収率（％）
　平均値を下回っているのは、漏水量が増大したため。引き続き漏水調査と修繕を行い、向上に努めている。</t>
    <rPh sb="130" eb="132">
      <t>モクヒョウ</t>
    </rPh>
    <rPh sb="142" eb="144">
      <t>イジ</t>
    </rPh>
    <rPh sb="182" eb="186">
      <t>ゲンショウケイコウ</t>
    </rPh>
    <rPh sb="192" eb="194">
      <t>イゼン</t>
    </rPh>
    <rPh sb="217" eb="219">
      <t>ジギョウ</t>
    </rPh>
    <rPh sb="269" eb="270">
      <t>ワリ</t>
    </rPh>
    <rPh sb="293" eb="294">
      <t>ヨコ</t>
    </rPh>
    <rPh sb="315" eb="316">
      <t>モト</t>
    </rPh>
    <rPh sb="413" eb="415">
      <t>アンテイ</t>
    </rPh>
    <rPh sb="428" eb="430">
      <t>シセツ</t>
    </rPh>
    <rPh sb="431" eb="432">
      <t>オオ</t>
    </rPh>
    <rPh sb="433" eb="434">
      <t>ナカ</t>
    </rPh>
    <rPh sb="435" eb="438">
      <t>コウリツテキ</t>
    </rPh>
    <rPh sb="439" eb="441">
      <t>リヨウ</t>
    </rPh>
    <rPh sb="442" eb="444">
      <t>デキ</t>
    </rPh>
    <rPh sb="473" eb="474">
      <t>リョウゾウダイシュウゼン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</si>
</sst>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0.16</c:v>
                </c:pt>
                <c:pt idx="1">
                  <c:v>0.32</c:v>
                </c:pt>
                <c:pt idx="2">
                  <c:v>0.71</c:v>
                </c:pt>
                <c:pt idx="3">
                  <c:v>0.82</c:v>
                </c:pt>
                <c:pt idx="4">
                  <c:v>0.78</c:v>
                </c:pt>
              </c:numCache>
            </c:numRef>
          </c:val>
          <c:extLst>
            <c:ext xmlns:c16="http://schemas.microsoft.com/office/drawing/2014/chart" uri="{C3380CC4-5D6E-409C-BE32-E72D297353CC}">
              <c16:uniqueId val="{00000000-B6C6-4868-9D72-77F144CB0DC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B6C6-4868-9D72-77F144CB0DC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71.400000000000006</c:v>
                </c:pt>
                <c:pt idx="1">
                  <c:v>69.72</c:v>
                </c:pt>
                <c:pt idx="2">
                  <c:v>67.260000000000005</c:v>
                </c:pt>
                <c:pt idx="3">
                  <c:v>73.05</c:v>
                </c:pt>
                <c:pt idx="4">
                  <c:v>71.06</c:v>
                </c:pt>
              </c:numCache>
            </c:numRef>
          </c:val>
          <c:extLst>
            <c:ext xmlns:c16="http://schemas.microsoft.com/office/drawing/2014/chart" uri="{C3380CC4-5D6E-409C-BE32-E72D297353CC}">
              <c16:uniqueId val="{00000000-CC05-4925-93EF-015A791D5A1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CC05-4925-93EF-015A791D5A1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84.49</c:v>
                </c:pt>
                <c:pt idx="1">
                  <c:v>79.239999999999995</c:v>
                </c:pt>
                <c:pt idx="2">
                  <c:v>80.59</c:v>
                </c:pt>
                <c:pt idx="3">
                  <c:v>77.040000000000006</c:v>
                </c:pt>
                <c:pt idx="4">
                  <c:v>75.73</c:v>
                </c:pt>
              </c:numCache>
            </c:numRef>
          </c:val>
          <c:extLst>
            <c:ext xmlns:c16="http://schemas.microsoft.com/office/drawing/2014/chart" uri="{C3380CC4-5D6E-409C-BE32-E72D297353CC}">
              <c16:uniqueId val="{00000000-32A2-4D52-AFB0-8A0E615C97C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32A2-4D52-AFB0-8A0E615C97C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103.29</c:v>
                </c:pt>
                <c:pt idx="1">
                  <c:v>103.46</c:v>
                </c:pt>
                <c:pt idx="2">
                  <c:v>102.9</c:v>
                </c:pt>
                <c:pt idx="3">
                  <c:v>105.42</c:v>
                </c:pt>
                <c:pt idx="4">
                  <c:v>105.76</c:v>
                </c:pt>
              </c:numCache>
            </c:numRef>
          </c:val>
          <c:extLst>
            <c:ext xmlns:c16="http://schemas.microsoft.com/office/drawing/2014/chart" uri="{C3380CC4-5D6E-409C-BE32-E72D297353CC}">
              <c16:uniqueId val="{00000000-D7BA-4AC4-A37F-F16A4C2E93F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D7BA-4AC4-A37F-F16A4C2E93F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53.02</c:v>
                </c:pt>
                <c:pt idx="1">
                  <c:v>55.42</c:v>
                </c:pt>
                <c:pt idx="2">
                  <c:v>57.34</c:v>
                </c:pt>
                <c:pt idx="3">
                  <c:v>59.06</c:v>
                </c:pt>
                <c:pt idx="4">
                  <c:v>60.6</c:v>
                </c:pt>
              </c:numCache>
            </c:numRef>
          </c:val>
          <c:extLst>
            <c:ext xmlns:c16="http://schemas.microsoft.com/office/drawing/2014/chart" uri="{C3380CC4-5D6E-409C-BE32-E72D297353CC}">
              <c16:uniqueId val="{00000000-2620-4618-A5BC-B99079C875F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2620-4618-A5BC-B99079C875F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5.27</c:v>
                </c:pt>
                <c:pt idx="1">
                  <c:v>9.6999999999999993</c:v>
                </c:pt>
                <c:pt idx="2">
                  <c:v>8.7899999999999991</c:v>
                </c:pt>
                <c:pt idx="3">
                  <c:v>13.97</c:v>
                </c:pt>
                <c:pt idx="4">
                  <c:v>20.84</c:v>
                </c:pt>
              </c:numCache>
            </c:numRef>
          </c:val>
          <c:extLst>
            <c:ext xmlns:c16="http://schemas.microsoft.com/office/drawing/2014/chart" uri="{C3380CC4-5D6E-409C-BE32-E72D297353CC}">
              <c16:uniqueId val="{00000000-03F4-4CDF-9F1A-81DC30CD49C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03F4-4CDF-9F1A-81DC30CD49C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E6-4C05-ACBB-DD942F904CD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CCE6-4C05-ACBB-DD942F904CD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108.24</c:v>
                </c:pt>
                <c:pt idx="1">
                  <c:v>149.4</c:v>
                </c:pt>
                <c:pt idx="2">
                  <c:v>166.96</c:v>
                </c:pt>
                <c:pt idx="3">
                  <c:v>199.08</c:v>
                </c:pt>
                <c:pt idx="4">
                  <c:v>202.77</c:v>
                </c:pt>
              </c:numCache>
            </c:numRef>
          </c:val>
          <c:extLst>
            <c:ext xmlns:c16="http://schemas.microsoft.com/office/drawing/2014/chart" uri="{C3380CC4-5D6E-409C-BE32-E72D297353CC}">
              <c16:uniqueId val="{00000000-FF8B-410B-9F72-0C6C42BFC47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FF8B-410B-9F72-0C6C42BFC47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1426.95</c:v>
                </c:pt>
                <c:pt idx="1">
                  <c:v>1400.64</c:v>
                </c:pt>
                <c:pt idx="2">
                  <c:v>1360.99</c:v>
                </c:pt>
                <c:pt idx="3">
                  <c:v>1257.68</c:v>
                </c:pt>
                <c:pt idx="4">
                  <c:v>1180.23</c:v>
                </c:pt>
              </c:numCache>
            </c:numRef>
          </c:val>
          <c:extLst>
            <c:ext xmlns:c16="http://schemas.microsoft.com/office/drawing/2014/chart" uri="{C3380CC4-5D6E-409C-BE32-E72D297353CC}">
              <c16:uniqueId val="{00000000-2D82-4C69-9627-5B38A2B0745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2D82-4C69-9627-5B38A2B0745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55.92</c:v>
                </c:pt>
                <c:pt idx="1">
                  <c:v>54.8</c:v>
                </c:pt>
                <c:pt idx="2">
                  <c:v>56.34</c:v>
                </c:pt>
                <c:pt idx="3">
                  <c:v>59.48</c:v>
                </c:pt>
                <c:pt idx="4">
                  <c:v>59.13</c:v>
                </c:pt>
              </c:numCache>
            </c:numRef>
          </c:val>
          <c:extLst>
            <c:ext xmlns:c16="http://schemas.microsoft.com/office/drawing/2014/chart" uri="{C3380CC4-5D6E-409C-BE32-E72D297353CC}">
              <c16:uniqueId val="{00000000-3600-45F7-981F-CAB8E99981B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3600-45F7-981F-CAB8E99981B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260.33</c:v>
                </c:pt>
                <c:pt idx="1">
                  <c:v>280.47000000000003</c:v>
                </c:pt>
                <c:pt idx="2">
                  <c:v>268.60000000000002</c:v>
                </c:pt>
                <c:pt idx="3">
                  <c:v>248.67</c:v>
                </c:pt>
                <c:pt idx="4">
                  <c:v>259.72000000000003</c:v>
                </c:pt>
              </c:numCache>
            </c:numRef>
          </c:val>
          <c:extLst>
            <c:ext xmlns:c16="http://schemas.microsoft.com/office/drawing/2014/chart" uri="{C3380CC4-5D6E-409C-BE32-E72D297353CC}">
              <c16:uniqueId val="{00000000-5A9B-4F9D-A877-AFDAABFA67B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5A9B-4F9D-A877-AFDAABFA67B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島根県　吉賀町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5948</v>
      </c>
      <c r="AM8" s="45"/>
      <c r="AN8" s="45"/>
      <c r="AO8" s="45"/>
      <c r="AP8" s="45"/>
      <c r="AQ8" s="45"/>
      <c r="AR8" s="45"/>
      <c r="AS8" s="45"/>
      <c r="AT8" s="46">
        <f>データ!$S$6</f>
        <v>336.5</v>
      </c>
      <c r="AU8" s="47"/>
      <c r="AV8" s="47"/>
      <c r="AW8" s="47"/>
      <c r="AX8" s="47"/>
      <c r="AY8" s="47"/>
      <c r="AZ8" s="47"/>
      <c r="BA8" s="47"/>
      <c r="BB8" s="48">
        <f>データ!$T$6</f>
        <v>17.68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53.85</v>
      </c>
      <c r="J10" s="47"/>
      <c r="K10" s="47"/>
      <c r="L10" s="47"/>
      <c r="M10" s="47"/>
      <c r="N10" s="47"/>
      <c r="O10" s="81"/>
      <c r="P10" s="48">
        <f>データ!$P$6</f>
        <v>95.89</v>
      </c>
      <c r="Q10" s="48"/>
      <c r="R10" s="48"/>
      <c r="S10" s="48"/>
      <c r="T10" s="48"/>
      <c r="U10" s="48"/>
      <c r="V10" s="48"/>
      <c r="W10" s="45">
        <f>データ!$Q$6</f>
        <v>3047</v>
      </c>
      <c r="X10" s="45"/>
      <c r="Y10" s="45"/>
      <c r="Z10" s="45"/>
      <c r="AA10" s="45"/>
      <c r="AB10" s="45"/>
      <c r="AC10" s="45"/>
      <c r="AD10" s="2"/>
      <c r="AE10" s="2"/>
      <c r="AF10" s="2"/>
      <c r="AG10" s="2"/>
      <c r="AH10" s="2"/>
      <c r="AI10" s="2"/>
      <c r="AJ10" s="2"/>
      <c r="AK10" s="2"/>
      <c r="AL10" s="45">
        <f>データ!$U$6</f>
        <v>5622</v>
      </c>
      <c r="AM10" s="45"/>
      <c r="AN10" s="45"/>
      <c r="AO10" s="45"/>
      <c r="AP10" s="45"/>
      <c r="AQ10" s="45"/>
      <c r="AR10" s="45"/>
      <c r="AS10" s="45"/>
      <c r="AT10" s="46">
        <f>データ!$V$6</f>
        <v>45.75</v>
      </c>
      <c r="AU10" s="47"/>
      <c r="AV10" s="47"/>
      <c r="AW10" s="47"/>
      <c r="AX10" s="47"/>
      <c r="AY10" s="47"/>
      <c r="AZ10" s="47"/>
      <c r="BA10" s="47"/>
      <c r="BB10" s="48">
        <f>データ!$W$6</f>
        <v>122.89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nOIMiVbAPW/7P+bo+B972rptmFTXLQaWGkU+DAXnXXemC7f2vj2ZYQHvvsiomVBeihCnlD0pS4ZDaAd6boXUQ==" saltValue="DYlSmn8uD97bLYFV2mE3O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325058</v>
      </c>
      <c r="D6" s="20">
        <f t="shared" si="3"/>
        <v>46</v>
      </c>
      <c r="E6" s="20">
        <f t="shared" si="3"/>
        <v>1</v>
      </c>
      <c r="F6" s="20">
        <f t="shared" si="3"/>
        <v>0</v>
      </c>
      <c r="G6" s="20">
        <f t="shared" si="3"/>
        <v>1</v>
      </c>
      <c r="H6" s="20" t="str">
        <f t="shared" si="3"/>
        <v>島根県　吉賀町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53.85</v>
      </c>
      <c r="P6" s="21">
        <f t="shared" si="3"/>
        <v>95.89</v>
      </c>
      <c r="Q6" s="21">
        <f t="shared" si="3"/>
        <v>3047</v>
      </c>
      <c r="R6" s="21">
        <f t="shared" si="3"/>
        <v>5948</v>
      </c>
      <c r="S6" s="21">
        <f t="shared" si="3"/>
        <v>336.5</v>
      </c>
      <c r="T6" s="21">
        <f t="shared" si="3"/>
        <v>17.68</v>
      </c>
      <c r="U6" s="21">
        <f t="shared" si="3"/>
        <v>5622</v>
      </c>
      <c r="V6" s="21">
        <f t="shared" si="3"/>
        <v>45.75</v>
      </c>
      <c r="W6" s="21">
        <f t="shared" si="3"/>
        <v>122.89</v>
      </c>
      <c r="X6" s="22">
        <f>IF(X7="",NA(),X7)</f>
        <v>103.29</v>
      </c>
      <c r="Y6" s="22">
        <f t="shared" ref="Y6:AG6" si="4">IF(Y7="",NA(),Y7)</f>
        <v>103.46</v>
      </c>
      <c r="Z6" s="22">
        <f t="shared" si="4"/>
        <v>102.9</v>
      </c>
      <c r="AA6" s="22">
        <f t="shared" si="4"/>
        <v>105.42</v>
      </c>
      <c r="AB6" s="22">
        <f t="shared" si="4"/>
        <v>105.76</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108.24</v>
      </c>
      <c r="AU6" s="22">
        <f t="shared" ref="AU6:BC6" si="6">IF(AU7="",NA(),AU7)</f>
        <v>149.4</v>
      </c>
      <c r="AV6" s="22">
        <f t="shared" si="6"/>
        <v>166.96</v>
      </c>
      <c r="AW6" s="22">
        <f t="shared" si="6"/>
        <v>199.08</v>
      </c>
      <c r="AX6" s="22">
        <f t="shared" si="6"/>
        <v>202.77</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1426.95</v>
      </c>
      <c r="BF6" s="22">
        <f t="shared" ref="BF6:BN6" si="7">IF(BF7="",NA(),BF7)</f>
        <v>1400.64</v>
      </c>
      <c r="BG6" s="22">
        <f t="shared" si="7"/>
        <v>1360.99</v>
      </c>
      <c r="BH6" s="22">
        <f t="shared" si="7"/>
        <v>1257.68</v>
      </c>
      <c r="BI6" s="22">
        <f t="shared" si="7"/>
        <v>1180.23</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55.92</v>
      </c>
      <c r="BQ6" s="22">
        <f t="shared" ref="BQ6:BY6" si="8">IF(BQ7="",NA(),BQ7)</f>
        <v>54.8</v>
      </c>
      <c r="BR6" s="22">
        <f t="shared" si="8"/>
        <v>56.34</v>
      </c>
      <c r="BS6" s="22">
        <f t="shared" si="8"/>
        <v>59.48</v>
      </c>
      <c r="BT6" s="22">
        <f t="shared" si="8"/>
        <v>59.13</v>
      </c>
      <c r="BU6" s="22">
        <f t="shared" si="8"/>
        <v>87.51</v>
      </c>
      <c r="BV6" s="22">
        <f t="shared" si="8"/>
        <v>84.77</v>
      </c>
      <c r="BW6" s="22">
        <f t="shared" si="8"/>
        <v>87.11</v>
      </c>
      <c r="BX6" s="22">
        <f t="shared" si="8"/>
        <v>82.78</v>
      </c>
      <c r="BY6" s="22">
        <f t="shared" si="8"/>
        <v>84.82</v>
      </c>
      <c r="BZ6" s="21" t="str">
        <f>IF(BZ7="","",IF(BZ7="-","【-】","【"&amp;SUBSTITUTE(TEXT(BZ7,"#,##0.00"),"-","△")&amp;"】"))</f>
        <v>【102.35】</v>
      </c>
      <c r="CA6" s="22">
        <f>IF(CA7="",NA(),CA7)</f>
        <v>260.33</v>
      </c>
      <c r="CB6" s="22">
        <f t="shared" ref="CB6:CJ6" si="9">IF(CB7="",NA(),CB7)</f>
        <v>280.47000000000003</v>
      </c>
      <c r="CC6" s="22">
        <f t="shared" si="9"/>
        <v>268.60000000000002</v>
      </c>
      <c r="CD6" s="22">
        <f t="shared" si="9"/>
        <v>248.67</v>
      </c>
      <c r="CE6" s="22">
        <f t="shared" si="9"/>
        <v>259.72000000000003</v>
      </c>
      <c r="CF6" s="22">
        <f t="shared" si="9"/>
        <v>218.42</v>
      </c>
      <c r="CG6" s="22">
        <f t="shared" si="9"/>
        <v>227.27</v>
      </c>
      <c r="CH6" s="22">
        <f t="shared" si="9"/>
        <v>223.98</v>
      </c>
      <c r="CI6" s="22">
        <f t="shared" si="9"/>
        <v>225.09</v>
      </c>
      <c r="CJ6" s="22">
        <f t="shared" si="9"/>
        <v>224.82</v>
      </c>
      <c r="CK6" s="21" t="str">
        <f>IF(CK7="","",IF(CK7="-","【-】","【"&amp;SUBSTITUTE(TEXT(CK7,"#,##0.00"),"-","△")&amp;"】"))</f>
        <v>【167.74】</v>
      </c>
      <c r="CL6" s="22">
        <f>IF(CL7="",NA(),CL7)</f>
        <v>71.400000000000006</v>
      </c>
      <c r="CM6" s="22">
        <f t="shared" ref="CM6:CU6" si="10">IF(CM7="",NA(),CM7)</f>
        <v>69.72</v>
      </c>
      <c r="CN6" s="22">
        <f t="shared" si="10"/>
        <v>67.260000000000005</v>
      </c>
      <c r="CO6" s="22">
        <f t="shared" si="10"/>
        <v>73.05</v>
      </c>
      <c r="CP6" s="22">
        <f t="shared" si="10"/>
        <v>71.06</v>
      </c>
      <c r="CQ6" s="22">
        <f t="shared" si="10"/>
        <v>50.24</v>
      </c>
      <c r="CR6" s="22">
        <f t="shared" si="10"/>
        <v>50.29</v>
      </c>
      <c r="CS6" s="22">
        <f t="shared" si="10"/>
        <v>49.64</v>
      </c>
      <c r="CT6" s="22">
        <f t="shared" si="10"/>
        <v>49.38</v>
      </c>
      <c r="CU6" s="22">
        <f t="shared" si="10"/>
        <v>50.09</v>
      </c>
      <c r="CV6" s="21" t="str">
        <f>IF(CV7="","",IF(CV7="-","【-】","【"&amp;SUBSTITUTE(TEXT(CV7,"#,##0.00"),"-","△")&amp;"】"))</f>
        <v>【60.29】</v>
      </c>
      <c r="CW6" s="22">
        <f>IF(CW7="",NA(),CW7)</f>
        <v>84.49</v>
      </c>
      <c r="CX6" s="22">
        <f t="shared" ref="CX6:DF6" si="11">IF(CX7="",NA(),CX7)</f>
        <v>79.239999999999995</v>
      </c>
      <c r="CY6" s="22">
        <f t="shared" si="11"/>
        <v>80.59</v>
      </c>
      <c r="CZ6" s="22">
        <f t="shared" si="11"/>
        <v>77.040000000000006</v>
      </c>
      <c r="DA6" s="22">
        <f t="shared" si="11"/>
        <v>75.73</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53.02</v>
      </c>
      <c r="DI6" s="22">
        <f t="shared" ref="DI6:DQ6" si="12">IF(DI7="",NA(),DI7)</f>
        <v>55.42</v>
      </c>
      <c r="DJ6" s="22">
        <f t="shared" si="12"/>
        <v>57.34</v>
      </c>
      <c r="DK6" s="22">
        <f t="shared" si="12"/>
        <v>59.06</v>
      </c>
      <c r="DL6" s="22">
        <f t="shared" si="12"/>
        <v>60.6</v>
      </c>
      <c r="DM6" s="22">
        <f t="shared" si="12"/>
        <v>45.14</v>
      </c>
      <c r="DN6" s="22">
        <f t="shared" si="12"/>
        <v>45.85</v>
      </c>
      <c r="DO6" s="22">
        <f t="shared" si="12"/>
        <v>47.31</v>
      </c>
      <c r="DP6" s="22">
        <f t="shared" si="12"/>
        <v>47.5</v>
      </c>
      <c r="DQ6" s="22">
        <f t="shared" si="12"/>
        <v>48.41</v>
      </c>
      <c r="DR6" s="21" t="str">
        <f>IF(DR7="","",IF(DR7="-","【-】","【"&amp;SUBSTITUTE(TEXT(DR7,"#,##0.00"),"-","△")&amp;"】"))</f>
        <v>【50.88】</v>
      </c>
      <c r="DS6" s="22">
        <f>IF(DS7="",NA(),DS7)</f>
        <v>5.27</v>
      </c>
      <c r="DT6" s="22">
        <f t="shared" ref="DT6:EB6" si="13">IF(DT7="",NA(),DT7)</f>
        <v>9.6999999999999993</v>
      </c>
      <c r="DU6" s="22">
        <f t="shared" si="13"/>
        <v>8.7899999999999991</v>
      </c>
      <c r="DV6" s="22">
        <f t="shared" si="13"/>
        <v>13.97</v>
      </c>
      <c r="DW6" s="22">
        <f t="shared" si="13"/>
        <v>20.84</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0.16</v>
      </c>
      <c r="EE6" s="22">
        <f t="shared" ref="EE6:EM6" si="14">IF(EE7="",NA(),EE7)</f>
        <v>0.32</v>
      </c>
      <c r="EF6" s="22">
        <f t="shared" si="14"/>
        <v>0.71</v>
      </c>
      <c r="EG6" s="22">
        <f t="shared" si="14"/>
        <v>0.82</v>
      </c>
      <c r="EH6" s="22">
        <f t="shared" si="14"/>
        <v>0.78</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325058</v>
      </c>
      <c r="D7" s="24">
        <v>46</v>
      </c>
      <c r="E7" s="24">
        <v>1</v>
      </c>
      <c r="F7" s="24">
        <v>0</v>
      </c>
      <c r="G7" s="24">
        <v>1</v>
      </c>
      <c r="H7" s="24" t="s">
        <v>93</v>
      </c>
      <c r="I7" s="24" t="s">
        <v>94</v>
      </c>
      <c r="J7" s="24" t="s">
        <v>95</v>
      </c>
      <c r="K7" s="24" t="s">
        <v>96</v>
      </c>
      <c r="L7" s="24" t="s">
        <v>97</v>
      </c>
      <c r="M7" s="24" t="s">
        <v>98</v>
      </c>
      <c r="N7" s="25" t="s">
        <v>99</v>
      </c>
      <c r="O7" s="25">
        <v>53.85</v>
      </c>
      <c r="P7" s="25">
        <v>95.89</v>
      </c>
      <c r="Q7" s="25">
        <v>3047</v>
      </c>
      <c r="R7" s="25">
        <v>5948</v>
      </c>
      <c r="S7" s="25">
        <v>336.5</v>
      </c>
      <c r="T7" s="25">
        <v>17.68</v>
      </c>
      <c r="U7" s="25">
        <v>5622</v>
      </c>
      <c r="V7" s="25">
        <v>45.75</v>
      </c>
      <c r="W7" s="25">
        <v>122.89</v>
      </c>
      <c r="X7" s="25">
        <v>103.29</v>
      </c>
      <c r="Y7" s="25">
        <v>103.46</v>
      </c>
      <c r="Z7" s="25">
        <v>102.9</v>
      </c>
      <c r="AA7" s="25">
        <v>105.42</v>
      </c>
      <c r="AB7" s="25">
        <v>105.76</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108.24</v>
      </c>
      <c r="AU7" s="25">
        <v>149.4</v>
      </c>
      <c r="AV7" s="25">
        <v>166.96</v>
      </c>
      <c r="AW7" s="25">
        <v>199.08</v>
      </c>
      <c r="AX7" s="25">
        <v>202.77</v>
      </c>
      <c r="AY7" s="25">
        <v>293.23</v>
      </c>
      <c r="AZ7" s="25">
        <v>300.14</v>
      </c>
      <c r="BA7" s="25">
        <v>301.04000000000002</v>
      </c>
      <c r="BB7" s="25">
        <v>305.08</v>
      </c>
      <c r="BC7" s="25">
        <v>305.33999999999997</v>
      </c>
      <c r="BD7" s="25">
        <v>261.51</v>
      </c>
      <c r="BE7" s="25">
        <v>1426.95</v>
      </c>
      <c r="BF7" s="25">
        <v>1400.64</v>
      </c>
      <c r="BG7" s="25">
        <v>1360.99</v>
      </c>
      <c r="BH7" s="25">
        <v>1257.68</v>
      </c>
      <c r="BI7" s="25">
        <v>1180.23</v>
      </c>
      <c r="BJ7" s="25">
        <v>542.29999999999995</v>
      </c>
      <c r="BK7" s="25">
        <v>566.65</v>
      </c>
      <c r="BL7" s="25">
        <v>551.62</v>
      </c>
      <c r="BM7" s="25">
        <v>585.59</v>
      </c>
      <c r="BN7" s="25">
        <v>561.34</v>
      </c>
      <c r="BO7" s="25">
        <v>265.16000000000003</v>
      </c>
      <c r="BP7" s="25">
        <v>55.92</v>
      </c>
      <c r="BQ7" s="25">
        <v>54.8</v>
      </c>
      <c r="BR7" s="25">
        <v>56.34</v>
      </c>
      <c r="BS7" s="25">
        <v>59.48</v>
      </c>
      <c r="BT7" s="25">
        <v>59.13</v>
      </c>
      <c r="BU7" s="25">
        <v>87.51</v>
      </c>
      <c r="BV7" s="25">
        <v>84.77</v>
      </c>
      <c r="BW7" s="25">
        <v>87.11</v>
      </c>
      <c r="BX7" s="25">
        <v>82.78</v>
      </c>
      <c r="BY7" s="25">
        <v>84.82</v>
      </c>
      <c r="BZ7" s="25">
        <v>102.35</v>
      </c>
      <c r="CA7" s="25">
        <v>260.33</v>
      </c>
      <c r="CB7" s="25">
        <v>280.47000000000003</v>
      </c>
      <c r="CC7" s="25">
        <v>268.60000000000002</v>
      </c>
      <c r="CD7" s="25">
        <v>248.67</v>
      </c>
      <c r="CE7" s="25">
        <v>259.72000000000003</v>
      </c>
      <c r="CF7" s="25">
        <v>218.42</v>
      </c>
      <c r="CG7" s="25">
        <v>227.27</v>
      </c>
      <c r="CH7" s="25">
        <v>223.98</v>
      </c>
      <c r="CI7" s="25">
        <v>225.09</v>
      </c>
      <c r="CJ7" s="25">
        <v>224.82</v>
      </c>
      <c r="CK7" s="25">
        <v>167.74</v>
      </c>
      <c r="CL7" s="25">
        <v>71.400000000000006</v>
      </c>
      <c r="CM7" s="25">
        <v>69.72</v>
      </c>
      <c r="CN7" s="25">
        <v>67.260000000000005</v>
      </c>
      <c r="CO7" s="25">
        <v>73.05</v>
      </c>
      <c r="CP7" s="25">
        <v>71.06</v>
      </c>
      <c r="CQ7" s="25">
        <v>50.24</v>
      </c>
      <c r="CR7" s="25">
        <v>50.29</v>
      </c>
      <c r="CS7" s="25">
        <v>49.64</v>
      </c>
      <c r="CT7" s="25">
        <v>49.38</v>
      </c>
      <c r="CU7" s="25">
        <v>50.09</v>
      </c>
      <c r="CV7" s="25">
        <v>60.29</v>
      </c>
      <c r="CW7" s="25">
        <v>84.49</v>
      </c>
      <c r="CX7" s="25">
        <v>79.239999999999995</v>
      </c>
      <c r="CY7" s="25">
        <v>80.59</v>
      </c>
      <c r="CZ7" s="25">
        <v>77.040000000000006</v>
      </c>
      <c r="DA7" s="25">
        <v>75.73</v>
      </c>
      <c r="DB7" s="25">
        <v>78.650000000000006</v>
      </c>
      <c r="DC7" s="25">
        <v>77.73</v>
      </c>
      <c r="DD7" s="25">
        <v>78.09</v>
      </c>
      <c r="DE7" s="25">
        <v>78.010000000000005</v>
      </c>
      <c r="DF7" s="25">
        <v>77.599999999999994</v>
      </c>
      <c r="DG7" s="25">
        <v>90.12</v>
      </c>
      <c r="DH7" s="25">
        <v>53.02</v>
      </c>
      <c r="DI7" s="25">
        <v>55.42</v>
      </c>
      <c r="DJ7" s="25">
        <v>57.34</v>
      </c>
      <c r="DK7" s="25">
        <v>59.06</v>
      </c>
      <c r="DL7" s="25">
        <v>60.6</v>
      </c>
      <c r="DM7" s="25">
        <v>45.14</v>
      </c>
      <c r="DN7" s="25">
        <v>45.85</v>
      </c>
      <c r="DO7" s="25">
        <v>47.31</v>
      </c>
      <c r="DP7" s="25">
        <v>47.5</v>
      </c>
      <c r="DQ7" s="25">
        <v>48.41</v>
      </c>
      <c r="DR7" s="25">
        <v>50.88</v>
      </c>
      <c r="DS7" s="25">
        <v>5.27</v>
      </c>
      <c r="DT7" s="25">
        <v>9.6999999999999993</v>
      </c>
      <c r="DU7" s="25">
        <v>8.7899999999999991</v>
      </c>
      <c r="DV7" s="25">
        <v>13.97</v>
      </c>
      <c r="DW7" s="25">
        <v>20.84</v>
      </c>
      <c r="DX7" s="25">
        <v>13.58</v>
      </c>
      <c r="DY7" s="25">
        <v>14.13</v>
      </c>
      <c r="DZ7" s="25">
        <v>16.77</v>
      </c>
      <c r="EA7" s="25">
        <v>17.399999999999999</v>
      </c>
      <c r="EB7" s="25">
        <v>18.64</v>
      </c>
      <c r="EC7" s="25">
        <v>22.3</v>
      </c>
      <c r="ED7" s="25">
        <v>0.16</v>
      </c>
      <c r="EE7" s="25">
        <v>0.32</v>
      </c>
      <c r="EF7" s="25">
        <v>0.71</v>
      </c>
      <c r="EG7" s="25">
        <v>0.82</v>
      </c>
      <c r="EH7" s="25">
        <v>0.78</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2023-02-11T03:01:23Z</cp:lastPrinted>
  <dcterms:created xsi:type="dcterms:W3CDTF">2022-12-01T01:03:15Z</dcterms:created>
  <dcterms:modified xsi:type="dcterms:W3CDTF">2023-02-11T03:02:50Z</dcterms:modified>
  <cp:category/>
</cp:coreProperties>
</file>