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11水道課\05_下水道総務\05_統計\039_諸調査【5年】\R4\【経営比較分析表】2021_324493_47_1718\"/>
    </mc:Choice>
  </mc:AlternateContent>
  <workbookProtection workbookAlgorithmName="SHA-512" workbookHashValue="HKhu1ms0grLQIDlG+5lDswnE2yHhm6fukGlHxvYSl3nitnPHZpkRJQhGXqJmGmH9K9uep1j0gTM0COLDVlECUQ==" workbookSaltValue="8YCBuOYz+VZKP3CiTEBp2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<sst xmlns="http://schemas.openxmlformats.org/spreadsheetml/2006/main" count="247" uniqueCount="121">
  <si>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</si>
  <si>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</si>
  <si>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</si>
  <si>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</si>
  <si>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</si>
  <si>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</si>
  <si>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</si>
  <si>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</si>
  <si>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</si>
  <si>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</si>
  <si>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</si>
  <si>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</si>
  <si>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</si>
  <si>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</si>
  <si>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</si>
  <si>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</si>
  <si>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</si>
  <si>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</si>
  <si>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</si>
  <si>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</si>
  <si>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</si>
  <si>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</si>
  <si>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</si>
  <si>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</si>
  <si>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</si>
  <si>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</si>
  <si>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</si>
  <si>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</si>
  <si>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</si>
  <si>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</si>
  <si>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</si>
  <si>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</si>
  <si>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</si>
  <si>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</si>
  <si>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</si>
  <si>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</si>
  <si>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</si>
  <si>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</si>
  <si>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</si>
  <si>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</si>
  <si>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</si>
  <si>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</si>
  <si>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</si>
  <si>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</si>
  <si>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</si>
  <si>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</si>
  <si>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</si>
  <si>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</si>
  <si>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</si>
  <si>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</si>
  <si>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</si>
  <si>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</si>
  <si>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</si>
  <si>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</si>
  <si>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</si>
  <si>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</si>
  <si>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</si>
  <si>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</si>
  <si>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</si>
  <si>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</si>
  <si>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</si>
  <si>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</si>
  <si>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</si>
  <si>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</si>
  <si>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</si>
  <si>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</si>
  <si>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</si>
  <si>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</si>
  <si>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</si>
  <si>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</si>
  <si>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</si>
  <si>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</si>
  <si>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</si>
  <si>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</si>
  <si>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</si>
  <si>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</si>
  <si>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</si>
  <si>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</si>
  <si>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</si>
  <si>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</si>
  <si>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</si>
  <si>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</si>
  <si>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</si>
  <si>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</si>
  <si>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</si>
  <si>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</si>
  <si>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</si>
  <si>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</si>
  <si>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</si>
  <si>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</si>
  <si>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</si>
  <si>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</si>
  <si>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</si>
  <si>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</si>
  <si>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</si>
  <si>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</si>
  <si>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</si>
  <si>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</si>
  <si>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</si>
  <si>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</si>
  <si>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</si>
  <si>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</si>
  <si>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</si>
  <si>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</si>
  <si>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</si>
  <si>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</si>
  <si>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</si>
  <si>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</si>
  <si>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</si>
  <si>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</si>
  <si>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</si>
  <si>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</si>
  <si>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</si>
  <si>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</si>
  <si>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</si>
  <si>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</si>
  <si>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</si>
  <si>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</si>
  <si>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本町の合併浄化槽は、令和3年度末で953基を管理している。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水洗化率は98.44％と高い水準であり、料金収入も増加している。</t>
    <rPh sb="1" eb="3">
      <t>ホンチョウ</t>
    </rPh>
    <rPh sb="4" eb="6">
      <t>ガッペイ</t>
    </rPh>
    <rPh sb="6" eb="9">
      <t>ジョウカソウ</t>
    </rPh>
    <rPh sb="14" eb="17">
      <t>ネンドマツ</t>
    </rPh>
    <rPh sb="21" eb="22">
      <t>キ</t>
    </rPh>
    <rPh sb="23" eb="25">
      <t>カンリ</t>
    </rPh>
    <rPh sb="32" eb="35">
      <t>オオナンチョウ</t>
    </rPh>
    <rPh sb="35" eb="37">
      <t>セイカツ</t>
    </rPh>
    <rPh sb="37" eb="39">
      <t>ハイスイ</t>
    </rPh>
    <rPh sb="39" eb="41">
      <t>ショリ</t>
    </rPh>
    <rPh sb="41" eb="43">
      <t>キホン</t>
    </rPh>
    <rPh sb="43" eb="45">
      <t>ケイカク</t>
    </rPh>
    <rPh sb="48" eb="50">
      <t>セイビ</t>
    </rPh>
    <rPh sb="51" eb="52">
      <t>オコナ</t>
    </rPh>
    <rPh sb="62" eb="64">
      <t>キスウ</t>
    </rPh>
    <rPh sb="65" eb="67">
      <t>ゾウカ</t>
    </rPh>
    <rPh sb="70" eb="72">
      <t>フツウ</t>
    </rPh>
    <rPh sb="72" eb="74">
      <t>ケンセツ</t>
    </rPh>
    <rPh sb="74" eb="77">
      <t>ジギョウヒ</t>
    </rPh>
    <rPh sb="78" eb="80">
      <t>キギョウ</t>
    </rPh>
    <rPh sb="80" eb="81">
      <t>サイ</t>
    </rPh>
    <rPh sb="82" eb="84">
      <t>イジ</t>
    </rPh>
    <rPh sb="84" eb="86">
      <t>カンリ</t>
    </rPh>
    <rPh sb="86" eb="87">
      <t>ヒ</t>
    </rPh>
    <rPh sb="90" eb="92">
      <t>ゾウカ</t>
    </rPh>
    <rPh sb="103" eb="105">
      <t>オスイ</t>
    </rPh>
    <rPh sb="105" eb="107">
      <t>ショリ</t>
    </rPh>
    <rPh sb="107" eb="109">
      <t>ゲンカ</t>
    </rPh>
    <rPh sb="110" eb="112">
      <t>ジャッカン</t>
    </rPh>
    <rPh sb="112" eb="114">
      <t>ジョウショウ</t>
    </rPh>
    <rPh sb="114" eb="116">
      <t>ケイコウ</t>
    </rPh>
    <rPh sb="125" eb="126">
      <t>リツ</t>
    </rPh>
    <rPh sb="134" eb="135">
      <t>タカ</t>
    </rPh>
    <rPh sb="136" eb="138">
      <t>スイジュン</t>
    </rPh>
    <rPh sb="142" eb="144">
      <t>リョウキン</t>
    </rPh>
    <rPh sb="144" eb="146">
      <t>シュウニュウ</t>
    </rPh>
    <rPh sb="147" eb="149">
      <t>ゾウカ</t>
    </rPh>
    <phoneticPr fontId="15"/>
  </si>
  <si>
    <t>　合併浄化槽について、953基を管理しており、其のうち供用開始後15年を超える浄化槽（機器設備類の耐用年数を超えるもの）は644基（約67.6％）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7" eb="79">
      <t>シセツ</t>
    </rPh>
    <rPh sb="82" eb="84">
      <t>ジョウタイ</t>
    </rPh>
    <rPh sb="85" eb="86">
      <t>チガ</t>
    </rPh>
    <rPh sb="90" eb="93">
      <t>ケイカクテキ</t>
    </rPh>
    <rPh sb="94" eb="97">
      <t>コウリツテキ</t>
    </rPh>
    <rPh sb="98" eb="100">
      <t>カンリ</t>
    </rPh>
    <rPh sb="101" eb="102">
      <t>オコナ</t>
    </rPh>
    <phoneticPr fontId="15"/>
  </si>
  <si>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なお、下水道使用料に対しては適正な維持管理費を含めた検討が必要がある。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rPh sb="183" eb="185">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</si>
</sst>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36-4242-BB93-63459F8647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36-4242-BB93-63459F8647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33.71</c:v>
                </c:pt>
                <c:pt idx="1">
                  <c:v>33.229999999999997</c:v>
                </c:pt>
                <c:pt idx="2">
                  <c:v>32.909999999999997</c:v>
                </c:pt>
                <c:pt idx="3">
                  <c:v>31.54</c:v>
                </c:pt>
                <c:pt idx="4">
                  <c:v>31.25</c:v>
                </c:pt>
              </c:numCache>
            </c:numRef>
          </c:val>
          <c:extLst>
            <c:ext xmlns:c16="http://schemas.microsoft.com/office/drawing/2014/chart" uri="{C3380CC4-5D6E-409C-BE32-E72D297353CC}">
              <c16:uniqueId val="{00000000-2466-4745-9A56-89953729ED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2466-4745-9A56-89953729ED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98.38</c:v>
                </c:pt>
                <c:pt idx="1">
                  <c:v>98.49</c:v>
                </c:pt>
                <c:pt idx="2">
                  <c:v>98.37</c:v>
                </c:pt>
                <c:pt idx="3">
                  <c:v>98.44</c:v>
                </c:pt>
                <c:pt idx="4">
                  <c:v>98.44</c:v>
                </c:pt>
              </c:numCache>
            </c:numRef>
          </c:val>
          <c:extLst>
            <c:ext xmlns:c16="http://schemas.microsoft.com/office/drawing/2014/chart" uri="{C3380CC4-5D6E-409C-BE32-E72D297353CC}">
              <c16:uniqueId val="{00000000-9835-4CA2-A237-B7EE082733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9835-4CA2-A237-B7EE082733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92.56</c:v>
                </c:pt>
                <c:pt idx="1">
                  <c:v>92.95</c:v>
                </c:pt>
                <c:pt idx="2">
                  <c:v>92</c:v>
                </c:pt>
                <c:pt idx="3">
                  <c:v>95.1</c:v>
                </c:pt>
                <c:pt idx="4">
                  <c:v>98.5</c:v>
                </c:pt>
              </c:numCache>
            </c:numRef>
          </c:val>
          <c:extLst>
            <c:ext xmlns:c16="http://schemas.microsoft.com/office/drawing/2014/chart" uri="{C3380CC4-5D6E-409C-BE32-E72D297353CC}">
              <c16:uniqueId val="{00000000-00F3-4155-ADDE-9B5711694D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3-4155-ADDE-9B5711694D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D5-4662-A634-BC285CC9A8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5-4662-A634-BC285CC9A8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E7-40A3-98A8-6BB2EBA80C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E7-40A3-98A8-6BB2EBA80C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3-4756-8800-C379B5B7A2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3-4756-8800-C379B5B7A2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46-4604-85E6-CE3B4ED421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46-4604-85E6-CE3B4ED421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38.700000000000003</c:v>
                </c:pt>
                <c:pt idx="1">
                  <c:v>13.24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06-4B13-A6E6-B5CBF08000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306-4B13-A6E6-B5CBF08000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53.72</c:v>
                </c:pt>
                <c:pt idx="1">
                  <c:v>53.16</c:v>
                </c:pt>
                <c:pt idx="2">
                  <c:v>52.64</c:v>
                </c:pt>
                <c:pt idx="3">
                  <c:v>52.68</c:v>
                </c:pt>
                <c:pt idx="4">
                  <c:v>52</c:v>
                </c:pt>
              </c:numCache>
            </c:numRef>
          </c:val>
          <c:extLst>
            <c:ext xmlns:c16="http://schemas.microsoft.com/office/drawing/2014/chart" uri="{C3380CC4-5D6E-409C-BE32-E72D297353CC}">
              <c16:uniqueId val="{00000000-E79E-427B-9957-B850D2E6FE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E79E-427B-9957-B850D2E6FE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357.42</c:v>
                </c:pt>
                <c:pt idx="1">
                  <c:v>358.69</c:v>
                </c:pt>
                <c:pt idx="2">
                  <c:v>367.46</c:v>
                </c:pt>
                <c:pt idx="3">
                  <c:v>385.93</c:v>
                </c:pt>
                <c:pt idx="4">
                  <c:v>390.43</c:v>
                </c:pt>
              </c:numCache>
            </c:numRef>
          </c:val>
          <c:extLst>
            <c:ext xmlns:c16="http://schemas.microsoft.com/office/drawing/2014/chart" uri="{C3380CC4-5D6E-409C-BE32-E72D297353CC}">
              <c16:uniqueId val="{00000000-0E36-4652-81DD-E603DDA411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0E36-4652-81DD-E603DDA411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邑南町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54">
        <f>データ!S6</f>
        <v>10194</v>
      </c>
      <c r="AM8" s="54"/>
      <c r="AN8" s="54"/>
      <c r="AO8" s="54"/>
      <c r="AP8" s="54"/>
      <c r="AQ8" s="54"/>
      <c r="AR8" s="54"/>
      <c r="AS8" s="54"/>
      <c r="AT8" s="53">
        <f>データ!T6</f>
        <v>419.29</v>
      </c>
      <c r="AU8" s="53"/>
      <c r="AV8" s="53"/>
      <c r="AW8" s="53"/>
      <c r="AX8" s="53"/>
      <c r="AY8" s="53"/>
      <c r="AZ8" s="53"/>
      <c r="BA8" s="53"/>
      <c r="BB8" s="53">
        <f>データ!U6</f>
        <v>24.31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20.34</v>
      </c>
      <c r="Q10" s="53"/>
      <c r="R10" s="53"/>
      <c r="S10" s="53"/>
      <c r="T10" s="53"/>
      <c r="U10" s="53"/>
      <c r="V10" s="53"/>
      <c r="W10" s="53">
        <f>データ!Q6</f>
        <v>100</v>
      </c>
      <c r="X10" s="53"/>
      <c r="Y10" s="53"/>
      <c r="Z10" s="53"/>
      <c r="AA10" s="53"/>
      <c r="AB10" s="53"/>
      <c r="AC10" s="53"/>
      <c r="AD10" s="54">
        <f>データ!R6</f>
        <v>3300</v>
      </c>
      <c r="AE10" s="54"/>
      <c r="AF10" s="54"/>
      <c r="AG10" s="54"/>
      <c r="AH10" s="54"/>
      <c r="AI10" s="54"/>
      <c r="AJ10" s="54"/>
      <c r="AK10" s="2"/>
      <c r="AL10" s="54">
        <f>データ!V6</f>
        <v>2054</v>
      </c>
      <c r="AM10" s="54"/>
      <c r="AN10" s="54"/>
      <c r="AO10" s="54"/>
      <c r="AP10" s="54"/>
      <c r="AQ10" s="54"/>
      <c r="AR10" s="54"/>
      <c r="AS10" s="54"/>
      <c r="AT10" s="53">
        <f>データ!W6</f>
        <v>0.4</v>
      </c>
      <c r="AU10" s="53"/>
      <c r="AV10" s="53"/>
      <c r="AW10" s="53"/>
      <c r="AX10" s="53"/>
      <c r="AY10" s="53"/>
      <c r="AZ10" s="53"/>
      <c r="BA10" s="53"/>
      <c r="BB10" s="53">
        <f>データ!X6</f>
        <v>5135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46</v>
      </c>
      <c r="O86" s="12" t="str">
        <f>データ!EO6</f>
        <v>【-】</v>
      </c>
    </row>
  </sheetData>
  <sheetProtection algorithmName="SHA-512" hashValue="A8m3eDN35duhdFKHl5B99G85FOTdeKnzBJ2WBNoNqTywwBFIlVNdx9JUy7oSnn8MdBot6Yqp7aSL7+eLan7Jcw==" saltValue="88sv9+8boerOb3WkqQsN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2" t="s">
        <v>56</v>
      </c>
      <c r="I3" s="73"/>
      <c r="J3" s="73"/>
      <c r="K3" s="73"/>
      <c r="L3" s="73"/>
      <c r="M3" s="73"/>
      <c r="N3" s="73"/>
      <c r="O3" s="73"/>
      <c r="P3" s="73"/>
      <c r="Q3" s="73"/>
      <c r="R3" s="73"/>
      <c r="S3" s="73"/>
      <c r="T3" s="73"/>
      <c r="U3" s="73"/>
      <c r="V3" s="73"/>
      <c r="W3" s="73"/>
      <c r="X3" s="74"/>
      <c r="Y3" s="78" t="s">
        <v>57</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59</v>
      </c>
      <c r="B4" s="16"/>
      <c r="C4" s="16"/>
      <c r="D4" s="16"/>
      <c r="E4" s="16"/>
      <c r="F4" s="16"/>
      <c r="G4" s="16"/>
      <c r="H4" s="75"/>
      <c r="I4" s="76"/>
      <c r="J4" s="76"/>
      <c r="K4" s="76"/>
      <c r="L4" s="76"/>
      <c r="M4" s="76"/>
      <c r="N4" s="76"/>
      <c r="O4" s="76"/>
      <c r="P4" s="76"/>
      <c r="Q4" s="76"/>
      <c r="R4" s="76"/>
      <c r="S4" s="76"/>
      <c r="T4" s="76"/>
      <c r="U4" s="76"/>
      <c r="V4" s="76"/>
      <c r="W4" s="76"/>
      <c r="X4" s="77"/>
      <c r="Y4" s="71" t="s">
        <v>60</v>
      </c>
      <c r="Z4" s="71"/>
      <c r="AA4" s="71"/>
      <c r="AB4" s="71"/>
      <c r="AC4" s="71"/>
      <c r="AD4" s="71"/>
      <c r="AE4" s="71"/>
      <c r="AF4" s="71"/>
      <c r="AG4" s="71"/>
      <c r="AH4" s="71"/>
      <c r="AI4" s="71"/>
      <c r="AJ4" s="71" t="s">
        <v>61</v>
      </c>
      <c r="AK4" s="71"/>
      <c r="AL4" s="71"/>
      <c r="AM4" s="71"/>
      <c r="AN4" s="71"/>
      <c r="AO4" s="71"/>
      <c r="AP4" s="71"/>
      <c r="AQ4" s="71"/>
      <c r="AR4" s="71"/>
      <c r="AS4" s="71"/>
      <c r="AT4" s="71"/>
      <c r="AU4" s="71" t="s">
        <v>62</v>
      </c>
      <c r="AV4" s="71"/>
      <c r="AW4" s="71"/>
      <c r="AX4" s="71"/>
      <c r="AY4" s="71"/>
      <c r="AZ4" s="71"/>
      <c r="BA4" s="71"/>
      <c r="BB4" s="71"/>
      <c r="BC4" s="71"/>
      <c r="BD4" s="71"/>
      <c r="BE4" s="71"/>
      <c r="BF4" s="71" t="s">
        <v>63</v>
      </c>
      <c r="BG4" s="71"/>
      <c r="BH4" s="71"/>
      <c r="BI4" s="71"/>
      <c r="BJ4" s="71"/>
      <c r="BK4" s="71"/>
      <c r="BL4" s="71"/>
      <c r="BM4" s="71"/>
      <c r="BN4" s="71"/>
      <c r="BO4" s="71"/>
      <c r="BP4" s="71"/>
      <c r="BQ4" s="71" t="s">
        <v>64</v>
      </c>
      <c r="BR4" s="71"/>
      <c r="BS4" s="71"/>
      <c r="BT4" s="71"/>
      <c r="BU4" s="71"/>
      <c r="BV4" s="71"/>
      <c r="BW4" s="71"/>
      <c r="BX4" s="71"/>
      <c r="BY4" s="71"/>
      <c r="BZ4" s="71"/>
      <c r="CA4" s="71"/>
      <c r="CB4" s="71" t="s">
        <v>65</v>
      </c>
      <c r="CC4" s="71"/>
      <c r="CD4" s="71"/>
      <c r="CE4" s="71"/>
      <c r="CF4" s="71"/>
      <c r="CG4" s="71"/>
      <c r="CH4" s="71"/>
      <c r="CI4" s="71"/>
      <c r="CJ4" s="71"/>
      <c r="CK4" s="71"/>
      <c r="CL4" s="71"/>
      <c r="CM4" s="71" t="s">
        <v>66</v>
      </c>
      <c r="CN4" s="71"/>
      <c r="CO4" s="71"/>
      <c r="CP4" s="71"/>
      <c r="CQ4" s="71"/>
      <c r="CR4" s="71"/>
      <c r="CS4" s="71"/>
      <c r="CT4" s="71"/>
      <c r="CU4" s="71"/>
      <c r="CV4" s="71"/>
      <c r="CW4" s="71"/>
      <c r="CX4" s="71" t="s">
        <v>67</v>
      </c>
      <c r="CY4" s="71"/>
      <c r="CZ4" s="71"/>
      <c r="DA4" s="71"/>
      <c r="DB4" s="71"/>
      <c r="DC4" s="71"/>
      <c r="DD4" s="71"/>
      <c r="DE4" s="71"/>
      <c r="DF4" s="71"/>
      <c r="DG4" s="71"/>
      <c r="DH4" s="71"/>
      <c r="DI4" s="71" t="s">
        <v>68</v>
      </c>
      <c r="DJ4" s="71"/>
      <c r="DK4" s="71"/>
      <c r="DL4" s="71"/>
      <c r="DM4" s="71"/>
      <c r="DN4" s="71"/>
      <c r="DO4" s="71"/>
      <c r="DP4" s="71"/>
      <c r="DQ4" s="71"/>
      <c r="DR4" s="71"/>
      <c r="DS4" s="71"/>
      <c r="DT4" s="71" t="s">
        <v>69</v>
      </c>
      <c r="DU4" s="71"/>
      <c r="DV4" s="71"/>
      <c r="DW4" s="71"/>
      <c r="DX4" s="71"/>
      <c r="DY4" s="71"/>
      <c r="DZ4" s="71"/>
      <c r="EA4" s="71"/>
      <c r="EB4" s="71"/>
      <c r="EC4" s="71"/>
      <c r="ED4" s="71"/>
      <c r="EE4" s="71" t="s">
        <v>70</v>
      </c>
      <c r="EF4" s="71"/>
      <c r="EG4" s="71"/>
      <c r="EH4" s="71"/>
      <c r="EI4" s="71"/>
      <c r="EJ4" s="71"/>
      <c r="EK4" s="71"/>
      <c r="EL4" s="71"/>
      <c r="EM4" s="71"/>
      <c r="EN4" s="71"/>
      <c r="EO4" s="71"/>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324493</v>
      </c>
      <c r="D6" s="19">
        <f t="shared" si="3"/>
        <v>47</v>
      </c>
      <c r="E6" s="19">
        <f t="shared" si="3"/>
        <v>18</v>
      </c>
      <c r="F6" s="19">
        <f t="shared" si="3"/>
        <v>0</v>
      </c>
      <c r="G6" s="19">
        <f t="shared" si="3"/>
        <v>0</v>
      </c>
      <c r="H6" s="19" t="str">
        <f t="shared" si="3"/>
        <v>島根県　邑南町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20.34</v>
      </c>
      <c r="Q6" s="20">
        <f t="shared" si="3"/>
        <v>100</v>
      </c>
      <c r="R6" s="20">
        <f t="shared" si="3"/>
        <v>3300</v>
      </c>
      <c r="S6" s="20">
        <f t="shared" si="3"/>
        <v>10194</v>
      </c>
      <c r="T6" s="20">
        <f t="shared" si="3"/>
        <v>419.29</v>
      </c>
      <c r="U6" s="20">
        <f t="shared" si="3"/>
        <v>24.31</v>
      </c>
      <c r="V6" s="20">
        <f t="shared" si="3"/>
        <v>2054</v>
      </c>
      <c r="W6" s="20">
        <f t="shared" si="3"/>
        <v>0.4</v>
      </c>
      <c r="X6" s="20">
        <f t="shared" si="3"/>
        <v>5135</v>
      </c>
      <c r="Y6" s="21">
        <f>IF(Y7="",NA(),Y7)</f>
        <v>92.56</v>
      </c>
      <c r="Z6" s="21">
        <f t="shared" ref="Z6:AH6" si="4">IF(Z7="",NA(),Z7)</f>
        <v>92.95</v>
      </c>
      <c r="AA6" s="21">
        <f t="shared" si="4"/>
        <v>92</v>
      </c>
      <c r="AB6" s="21">
        <f t="shared" si="4"/>
        <v>95.1</v>
      </c>
      <c r="AC6" s="21">
        <f t="shared" si="4"/>
        <v>98.5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38.700000000000003</v>
      </c>
      <c r="BG6" s="21">
        <f t="shared" ref="BG6:BO6" si="7">IF(BG7="",NA(),BG7)</f>
        <v>13.24</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53.72</v>
      </c>
      <c r="BR6" s="21">
        <f t="shared" ref="BR6:BZ6" si="8">IF(BR7="",NA(),BR7)</f>
        <v>53.16</v>
      </c>
      <c r="BS6" s="21">
        <f t="shared" si="8"/>
        <v>52.64</v>
      </c>
      <c r="BT6" s="21">
        <f t="shared" si="8"/>
        <v>52.68</v>
      </c>
      <c r="BU6" s="21">
        <f t="shared" si="8"/>
        <v>52</v>
      </c>
      <c r="BV6" s="21">
        <f t="shared" si="8"/>
        <v>64.78</v>
      </c>
      <c r="BW6" s="21">
        <f t="shared" si="8"/>
        <v>63.06</v>
      </c>
      <c r="BX6" s="21">
        <f t="shared" si="8"/>
        <v>62.5</v>
      </c>
      <c r="BY6" s="21">
        <f t="shared" si="8"/>
        <v>60.59</v>
      </c>
      <c r="BZ6" s="21">
        <f t="shared" si="8"/>
        <v>60</v>
      </c>
      <c r="CA6" s="20" t="str">
        <f>IF(CA7="","",IF(CA7="-","【-】","【"&amp;SUBSTITUTE(TEXT(CA7,"#,##0.00"),"-","△")&amp;"】"))</f>
        <v>【57.71】</v>
      </c>
      <c r="CB6" s="21">
        <f>IF(CB7="",NA(),CB7)</f>
        <v>357.42</v>
      </c>
      <c r="CC6" s="21">
        <f t="shared" ref="CC6:CK6" si="9">IF(CC7="",NA(),CC7)</f>
        <v>358.69</v>
      </c>
      <c r="CD6" s="21">
        <f t="shared" si="9"/>
        <v>367.46</v>
      </c>
      <c r="CE6" s="21">
        <f t="shared" si="9"/>
        <v>385.93</v>
      </c>
      <c r="CF6" s="21">
        <f t="shared" si="9"/>
        <v>390.43</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33.71</v>
      </c>
      <c r="CN6" s="21">
        <f t="shared" ref="CN6:CV6" si="10">IF(CN7="",NA(),CN7)</f>
        <v>33.229999999999997</v>
      </c>
      <c r="CO6" s="21">
        <f t="shared" si="10"/>
        <v>32.909999999999997</v>
      </c>
      <c r="CP6" s="21">
        <f t="shared" si="10"/>
        <v>31.54</v>
      </c>
      <c r="CQ6" s="21">
        <f t="shared" si="10"/>
        <v>31.25</v>
      </c>
      <c r="CR6" s="21">
        <f t="shared" si="10"/>
        <v>61.79</v>
      </c>
      <c r="CS6" s="21">
        <f t="shared" si="10"/>
        <v>59.94</v>
      </c>
      <c r="CT6" s="21">
        <f t="shared" si="10"/>
        <v>59.64</v>
      </c>
      <c r="CU6" s="21">
        <f t="shared" si="10"/>
        <v>58.19</v>
      </c>
      <c r="CV6" s="21">
        <f t="shared" si="10"/>
        <v>56.52</v>
      </c>
      <c r="CW6" s="20" t="str">
        <f>IF(CW7="","",IF(CW7="-","【-】","【"&amp;SUBSTITUTE(TEXT(CW7,"#,##0.00"),"-","△")&amp;"】"))</f>
        <v>【56.80】</v>
      </c>
      <c r="CX6" s="21">
        <f>IF(CX7="",NA(),CX7)</f>
        <v>98.38</v>
      </c>
      <c r="CY6" s="21">
        <f t="shared" ref="CY6:DG6" si="11">IF(CY7="",NA(),CY7)</f>
        <v>98.49</v>
      </c>
      <c r="CZ6" s="21">
        <f t="shared" si="11"/>
        <v>98.37</v>
      </c>
      <c r="DA6" s="21">
        <f t="shared" si="11"/>
        <v>98.44</v>
      </c>
      <c r="DB6" s="21">
        <f t="shared" si="11"/>
        <v>98.44</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324493</v>
      </c>
      <c r="D7" s="23">
        <v>47</v>
      </c>
      <c r="E7" s="23">
        <v>18</v>
      </c>
      <c r="F7" s="23">
        <v>0</v>
      </c>
      <c r="G7" s="23">
        <v>0</v>
      </c>
      <c r="H7" s="23" t="s">
        <v>100</v>
      </c>
      <c r="I7" s="23" t="s">
        <v>101</v>
      </c>
      <c r="J7" s="23" t="s">
        <v>102</v>
      </c>
      <c r="K7" s="23" t="s">
        <v>103</v>
      </c>
      <c r="L7" s="23" t="s">
        <v>104</v>
      </c>
      <c r="M7" s="23" t="s">
        <v>105</v>
      </c>
      <c r="N7" s="24" t="s">
        <v>106</v>
      </c>
      <c r="O7" s="24" t="s">
        <v>107</v>
      </c>
      <c r="P7" s="24">
        <v>20.34</v>
      </c>
      <c r="Q7" s="24">
        <v>100</v>
      </c>
      <c r="R7" s="24">
        <v>3300</v>
      </c>
      <c r="S7" s="24">
        <v>10194</v>
      </c>
      <c r="T7" s="24">
        <v>419.29</v>
      </c>
      <c r="U7" s="24">
        <v>24.31</v>
      </c>
      <c r="V7" s="24">
        <v>2054</v>
      </c>
      <c r="W7" s="24">
        <v>0.4</v>
      </c>
      <c r="X7" s="24">
        <v>5135</v>
      </c>
      <c r="Y7" s="24">
        <v>92.56</v>
      </c>
      <c r="Z7" s="24">
        <v>92.95</v>
      </c>
      <c r="AA7" s="24">
        <v>92</v>
      </c>
      <c r="AB7" s="24">
        <v>95.1</v>
      </c>
      <c r="AC7" s="24">
        <v>98.5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38.700000000000003</v>
      </c>
      <c r="BG7" s="24">
        <v>13.24</v>
      </c>
      <c r="BH7" s="24">
        <v>0</v>
      </c>
      <c r="BI7" s="24">
        <v>0</v>
      </c>
      <c r="BJ7" s="24">
        <v>0</v>
      </c>
      <c r="BK7" s="24">
        <v>244.85</v>
      </c>
      <c r="BL7" s="24">
        <v>296.89</v>
      </c>
      <c r="BM7" s="24">
        <v>270.57</v>
      </c>
      <c r="BN7" s="24">
        <v>294.27</v>
      </c>
      <c r="BO7" s="24">
        <v>294.08999999999997</v>
      </c>
      <c r="BP7" s="24">
        <v>310.14</v>
      </c>
      <c r="BQ7" s="24">
        <v>53.72</v>
      </c>
      <c r="BR7" s="24">
        <v>53.16</v>
      </c>
      <c r="BS7" s="24">
        <v>52.64</v>
      </c>
      <c r="BT7" s="24">
        <v>52.68</v>
      </c>
      <c r="BU7" s="24">
        <v>52</v>
      </c>
      <c r="BV7" s="24">
        <v>64.78</v>
      </c>
      <c r="BW7" s="24">
        <v>63.06</v>
      </c>
      <c r="BX7" s="24">
        <v>62.5</v>
      </c>
      <c r="BY7" s="24">
        <v>60.59</v>
      </c>
      <c r="BZ7" s="24">
        <v>60</v>
      </c>
      <c r="CA7" s="24">
        <v>57.71</v>
      </c>
      <c r="CB7" s="24">
        <v>357.42</v>
      </c>
      <c r="CC7" s="24">
        <v>358.69</v>
      </c>
      <c r="CD7" s="24">
        <v>367.46</v>
      </c>
      <c r="CE7" s="24">
        <v>385.93</v>
      </c>
      <c r="CF7" s="24">
        <v>390.43</v>
      </c>
      <c r="CG7" s="24">
        <v>250.21</v>
      </c>
      <c r="CH7" s="24">
        <v>264.77</v>
      </c>
      <c r="CI7" s="24">
        <v>269.33</v>
      </c>
      <c r="CJ7" s="24">
        <v>280.23</v>
      </c>
      <c r="CK7" s="24">
        <v>282.70999999999998</v>
      </c>
      <c r="CL7" s="24">
        <v>286.17</v>
      </c>
      <c r="CM7" s="24">
        <v>33.71</v>
      </c>
      <c r="CN7" s="24">
        <v>33.229999999999997</v>
      </c>
      <c r="CO7" s="24">
        <v>32.909999999999997</v>
      </c>
      <c r="CP7" s="24">
        <v>31.54</v>
      </c>
      <c r="CQ7" s="24">
        <v>31.25</v>
      </c>
      <c r="CR7" s="24">
        <v>61.79</v>
      </c>
      <c r="CS7" s="24">
        <v>59.94</v>
      </c>
      <c r="CT7" s="24">
        <v>59.64</v>
      </c>
      <c r="CU7" s="24">
        <v>58.19</v>
      </c>
      <c r="CV7" s="24">
        <v>56.52</v>
      </c>
      <c r="CW7" s="24">
        <v>56.8</v>
      </c>
      <c r="CX7" s="24">
        <v>98.38</v>
      </c>
      <c r="CY7" s="24">
        <v>98.49</v>
      </c>
      <c r="CZ7" s="24">
        <v>98.37</v>
      </c>
      <c r="DA7" s="24">
        <v>98.44</v>
      </c>
      <c r="DB7" s="24">
        <v>98.44</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106</v>
      </c>
      <c r="EF7" s="24" t="s">
        <v>106</v>
      </c>
      <c r="EG7" s="24" t="s">
        <v>106</v>
      </c>
      <c r="EH7" s="24" t="s">
        <v>106</v>
      </c>
      <c r="EI7" s="24" t="s">
        <v>106</v>
      </c>
      <c r="EJ7" s="24" t="s">
        <v>106</v>
      </c>
      <c r="EK7" s="24" t="s">
        <v>106</v>
      </c>
      <c r="EL7" s="24" t="s">
        <v>106</v>
      </c>
      <c r="EM7" s="24" t="s">
        <v>106</v>
      </c>
      <c r="EN7" s="24" t="s">
        <v>106</v>
      </c>
      <c r="EO7" s="24" t="s">
        <v>106</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2022-12-01T02:08:03Z</dcterms:created>
  <dcterms:modified xsi:type="dcterms:W3CDTF">2023-02-02T05:11:15Z</dcterms:modified>
  <cp:category/>
</cp:coreProperties>
</file>