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Cgovv2guKFMl99hvuZ+L2cVpt14IBkFx4SaDKKo1GzD7+VKcFSNK5Zj1n2Xsye3N5SWa7R0HtWl2REWEj/yIw==" workbookSaltValue="9ZBqFkLryEsM645xJP7HdA==" workbookSpinCount="100000"/>
  <bookViews>
    <workbookView xWindow="0" yWindow="0" windowWidth="20490" windowHeight="705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<sst xmlns="http://schemas.openxmlformats.org/spreadsheetml/2006/main" xmlns:r="http://schemas.openxmlformats.org/officeDocument/2006/relationships" count="116" uniqueCount="116">
  <si>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</si>
  <si>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</si>
  <si>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</si>
  <si>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</si>
  <si>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</si>
  <si>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</si>
  <si>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</si>
  <si>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</si>
  <si>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</si>
  <si>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</si>
  <si>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</si>
  <si>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</si>
  <si>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</si>
  <si>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</si>
  <si>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</si>
  <si>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</si>
  <si>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</si>
  <si>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</si>
  <si>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</si>
  <si>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</si>
  <si>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</si>
  <si>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</si>
  <si>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小規模集合排水処理</t>
  </si>
  <si>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</si>
  <si>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</si>
  <si>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</si>
  <si>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</si>
  <si>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</si>
  <si>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</si>
  <si>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</si>
  <si>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</si>
  <si>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　供用開始から16,17年と比較的新しいため、老朽化による施設の対策は今のところ発生していない。また、管渠も判断の目安となる20年より短い。
　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シセツ</t>
    </rPh>
    <rPh sb="75" eb="77">
      <t>ジョウタイ</t>
    </rPh>
    <rPh sb="78" eb="80">
      <t>ハアク</t>
    </rPh>
    <rPh sb="85" eb="87">
      <t>イジョウ</t>
    </rPh>
    <rPh sb="88" eb="89">
      <t>タイ</t>
    </rPh>
    <rPh sb="92" eb="93">
      <t>ハヤ</t>
    </rPh>
    <rPh sb="95" eb="97">
      <t>タイサク</t>
    </rPh>
    <rPh sb="98" eb="99">
      <t>オコナ</t>
    </rPh>
    <rPh sb="100" eb="102">
      <t>シュウゼン</t>
    </rPh>
    <rPh sb="102" eb="103">
      <t>トウ</t>
    </rPh>
    <rPh sb="104" eb="106">
      <t>ケイヒ</t>
    </rPh>
    <rPh sb="107" eb="109">
      <t>ヨクセイ</t>
    </rPh>
    <phoneticPr fontId="13"/>
  </si>
  <si>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</si>
  <si>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</si>
  <si>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</si>
  <si>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</si>
  <si>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</si>
  <si>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</si>
  <si>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</si>
  <si>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</si>
  <si>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</si>
  <si>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</si>
  <si>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</si>
  <si>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</si>
  <si>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</si>
  <si>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</si>
  <si>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</si>
  <si>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</si>
  <si>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</si>
  <si>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</si>
  <si>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</si>
  <si>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</si>
  <si>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</si>
  <si>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</si>
  <si>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</si>
  <si>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</si>
  <si>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</si>
  <si>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</si>
  <si>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</si>
  <si>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</si>
  <si>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</si>
  <si>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</si>
  <si>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</si>
  <si>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</si>
  <si>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</si>
  <si>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</si>
  <si>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</si>
  <si>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</si>
  <si>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</si>
  <si>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</si>
  <si>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</si>
  <si>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</si>
  <si>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</si>
  <si>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</si>
  <si>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</si>
  <si>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</si>
  <si>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</si>
  <si>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</si>
  <si>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</si>
  <si>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</si>
  <si>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</si>
  <si>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</si>
  <si>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</si>
  <si>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</si>
  <si>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</si>
  <si>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</si>
  <si>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</si>
  <si>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</si>
  <si>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</si>
  <si>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</si>
  <si>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</si>
  <si>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</si>
  <si>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</si>
  <si>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</si>
  <si>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</si>
  <si>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</si>
  <si>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</si>
  <si>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</si>
  <si>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</si>
  <si>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法非適用</t>
  </si>
  <si>
    <t>下水道事業</t>
  </si>
  <si>
    <t>I2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</si>
  <si>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</si>
  <si>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</si>
  <si>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</si>
  <si>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</si>
  <si>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</si>
  <si>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</si>
  <si>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</si>
  <si>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</si>
  <si>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</si>
  <si>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</si>
  <si>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</si>
  <si>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</si>
  <si>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本町の小規模集合排水処理施設は2処理区あり、経営改善の努力により水洗化率100％を達成している。
　事業投資に要した企業債に関しては償還により残高削減が進んでいる。
　汚水処理原価については施設管理を外部委託したことにより高くなっている。
　経費回収率は管理委託により下がっている。今後は少子高齢化や自然減等による人口減少により下水道使用料が減少に転じると予測されるため、収益の安定的確保が課題である。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51" eb="53">
      <t>ジギョウ</t>
    </rPh>
    <rPh sb="53" eb="55">
      <t>トウシ</t>
    </rPh>
    <rPh sb="56" eb="57">
      <t>ヨウ</t>
    </rPh>
    <rPh sb="59" eb="61">
      <t>キギョウ</t>
    </rPh>
    <rPh sb="61" eb="62">
      <t>サイ</t>
    </rPh>
    <rPh sb="63" eb="64">
      <t>カン</t>
    </rPh>
    <rPh sb="67" eb="69">
      <t>ショウカン</t>
    </rPh>
    <rPh sb="72" eb="74">
      <t>ザンダカ</t>
    </rPh>
    <rPh sb="74" eb="76">
      <t>サクゲン</t>
    </rPh>
    <rPh sb="77" eb="78">
      <t>スス</t>
    </rPh>
    <rPh sb="85" eb="87">
      <t>オスイ</t>
    </rPh>
    <rPh sb="87" eb="89">
      <t>ショリ</t>
    </rPh>
    <rPh sb="89" eb="91">
      <t>ゲンカ</t>
    </rPh>
    <rPh sb="96" eb="98">
      <t>シセツ</t>
    </rPh>
    <rPh sb="98" eb="100">
      <t>カンリ</t>
    </rPh>
    <rPh sb="101" eb="103">
      <t>ガイブ</t>
    </rPh>
    <rPh sb="103" eb="105">
      <t>イタク</t>
    </rPh>
    <rPh sb="112" eb="113">
      <t>タカ</t>
    </rPh>
    <rPh sb="128" eb="130">
      <t>カンリ</t>
    </rPh>
    <rPh sb="130" eb="132">
      <t>イタク</t>
    </rPh>
    <rPh sb="135" eb="136">
      <t>サ</t>
    </rPh>
    <phoneticPr fontId="13"/>
  </si>
  <si>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また、機器の修繕や更新、汚泥処理等を含めた包括的な委託化の研究など経営の効率化について検討することや、有収水量の実態把握についても進める必要である。
　なお、下水道使用料に対しては、現在経費回収率が高い水準で保たれているが、今後の人口減少による下水道使用料の減少を考慮し、安定した事業経営を維持するために、適正な資産維持費等を含めた検討が必要で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</si>
</sst>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sz val="15"/>
      <color theme="3"/>
      <name val="游ゴシック"/>
      <family val="2"/>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70.290000000000006</c:v>
                </c:pt>
                <c:pt idx="1">
                  <c:v>72.83</c:v>
                </c:pt>
                <c:pt idx="2">
                  <c:v>72.930000000000007</c:v>
                </c:pt>
                <c:pt idx="3">
                  <c:v>71.930000000000007</c:v>
                </c:pt>
                <c:pt idx="4">
                  <c:v>73.47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157.55000000000001</c:v>
                </c:pt>
                <c:pt idx="1" formatCode="#,##0.00;&quot;△&quot;#,##0.00;&quot;-&quot;">
                  <c:v>52.26</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1759.36</c:v>
                </c:pt>
                <c:pt idx="1">
                  <c:v>1837.88</c:v>
                </c:pt>
                <c:pt idx="2">
                  <c:v>1748.51</c:v>
                </c:pt>
                <c:pt idx="3">
                  <c:v>1640.16</c:v>
                </c:pt>
                <c:pt idx="4">
                  <c:v>1521.05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100</c:v>
                </c:pt>
                <c:pt idx="1">
                  <c:v>91.26</c:v>
                </c:pt>
                <c:pt idx="2">
                  <c:v>83.07</c:v>
                </c:pt>
                <c:pt idx="3">
                  <c:v>70.34</c:v>
                </c:pt>
                <c:pt idx="4">
                  <c:v>49.64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37.200000000000003</c:v>
                </c:pt>
                <c:pt idx="1">
                  <c:v>35.03</c:v>
                </c:pt>
                <c:pt idx="2">
                  <c:v>34.99</c:v>
                </c:pt>
                <c:pt idx="3">
                  <c:v>38.270000000000003</c:v>
                </c:pt>
                <c:pt idx="4">
                  <c:v>37.520000000000003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223.84</c:v>
                </c:pt>
                <c:pt idx="1">
                  <c:v>250.84</c:v>
                </c:pt>
                <c:pt idx="2">
                  <c:v>272.62</c:v>
                </c:pt>
                <c:pt idx="3">
                  <c:v>335.93</c:v>
                </c:pt>
                <c:pt idx="4">
                  <c:v>489.01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508.64</c:v>
                </c:pt>
                <c:pt idx="1">
                  <c:v>525.22</c:v>
                </c:pt>
                <c:pt idx="2">
                  <c:v>520.91999999999996</c:v>
                </c:pt>
                <c:pt idx="3">
                  <c:v>486.77</c:v>
                </c:pt>
                <c:pt idx="4">
                  <c:v>502.1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52.94</c:v>
                </c:pt>
                <c:pt idx="1">
                  <c:v>52.94</c:v>
                </c:pt>
                <c:pt idx="2">
                  <c:v>52.94</c:v>
                </c:pt>
                <c:pt idx="3">
                  <c:v>52.94</c:v>
                </c:pt>
                <c:pt idx="4">
                  <c:v>52.94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34.29</c:v>
                </c:pt>
                <c:pt idx="1">
                  <c:v>35.340000000000003</c:v>
                </c:pt>
                <c:pt idx="2">
                  <c:v>34.68</c:v>
                </c:pt>
                <c:pt idx="3">
                  <c:v>34.700000000000003</c:v>
                </c:pt>
                <c:pt idx="4">
                  <c:v>46.83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89.88</c:v>
                </c:pt>
                <c:pt idx="1">
                  <c:v>91.52</c:v>
                </c:pt>
                <c:pt idx="2">
                  <c:v>90.33</c:v>
                </c:pt>
                <c:pt idx="3">
                  <c:v>90.04</c:v>
                </c:pt>
                <c:pt idx="4">
                  <c:v>90.58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【1,522.01】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【90.42】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【497.52】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【37.79】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55"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小規模集合排水処理</v>
      </c>
      <c r="Q8" s="6"/>
      <c r="R8" s="6"/>
      <c r="S8" s="6"/>
      <c r="T8" s="6"/>
      <c r="U8" s="6"/>
      <c r="V8" s="6"/>
      <c r="W8" s="6" t="str">
        <f>データ!L6</f>
        <v>I2</v>
      </c>
      <c r="X8" s="6"/>
      <c r="Y8" s="6"/>
      <c r="Z8" s="6"/>
      <c r="AA8" s="6"/>
      <c r="AB8" s="6"/>
      <c r="AC8" s="6"/>
      <c r="AD8" s="20" t="str">
        <f>データ!$M$6</f>
        <v>非設置</v>
      </c>
      <c r="AE8" s="20"/>
      <c r="AF8" s="20"/>
      <c r="AG8" s="20"/>
      <c r="AH8" s="20"/>
      <c r="AI8" s="20"/>
      <c r="AJ8" s="20"/>
      <c r="AK8" s="3"/>
      <c r="AL8" s="21">
        <f>データ!S6</f>
        <v>10194</v>
      </c>
      <c r="AM8" s="21"/>
      <c r="AN8" s="21"/>
      <c r="AO8" s="21"/>
      <c r="AP8" s="21"/>
      <c r="AQ8" s="21"/>
      <c r="AR8" s="21"/>
      <c r="AS8" s="21"/>
      <c r="AT8" s="7">
        <f>データ!T6</f>
        <v>419.29</v>
      </c>
      <c r="AU8" s="7"/>
      <c r="AV8" s="7"/>
      <c r="AW8" s="7"/>
      <c r="AX8" s="7"/>
      <c r="AY8" s="7"/>
      <c r="AZ8" s="7"/>
      <c r="BA8" s="7"/>
      <c r="BB8" s="7">
        <f>データ!U6</f>
        <v>24.31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8" t="s">
        <v>38</v>
      </c>
      <c r="BM9" s="38"/>
      <c r="BN9" s="45" t="s">
        <v>40</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0.43</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43</v>
      </c>
      <c r="AM10" s="21"/>
      <c r="AN10" s="21"/>
      <c r="AO10" s="21"/>
      <c r="AP10" s="21"/>
      <c r="AQ10" s="21"/>
      <c r="AR10" s="21"/>
      <c r="AS10" s="21"/>
      <c r="AT10" s="7">
        <f>データ!W6</f>
        <v>4.e-002</v>
      </c>
      <c r="AU10" s="7"/>
      <c r="AV10" s="7"/>
      <c r="AW10" s="7"/>
      <c r="AX10" s="7"/>
      <c r="AY10" s="7"/>
      <c r="AZ10" s="7"/>
      <c r="BA10" s="7"/>
      <c r="BB10" s="7">
        <f>データ!X6</f>
        <v>1075</v>
      </c>
      <c r="BC10" s="7"/>
      <c r="BD10" s="7"/>
      <c r="BE10" s="7"/>
      <c r="BF10" s="7"/>
      <c r="BG10" s="7"/>
      <c r="BH10" s="7"/>
      <c r="BI10" s="7"/>
      <c r="BJ10" s="2"/>
      <c r="BK10" s="2"/>
      <c r="BL10" s="29" t="s">
        <v>41</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44</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46</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31</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47</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48</v>
      </c>
      <c r="C85" s="12"/>
      <c r="D85" s="12"/>
      <c r="E85" s="12" t="s">
        <v>50</v>
      </c>
      <c r="F85" s="12" t="s">
        <v>51</v>
      </c>
      <c r="G85" s="12" t="s">
        <v>52</v>
      </c>
      <c r="H85" s="12" t="s">
        <v>45</v>
      </c>
      <c r="I85" s="12" t="s">
        <v>9</v>
      </c>
      <c r="J85" s="12" t="s">
        <v>53</v>
      </c>
      <c r="K85" s="12" t="s">
        <v>54</v>
      </c>
      <c r="L85" s="12" t="s">
        <v>36</v>
      </c>
      <c r="M85" s="12" t="s">
        <v>39</v>
      </c>
      <c r="N85" s="12" t="s">
        <v>55</v>
      </c>
      <c r="O85" s="12" t="s">
        <v>57</v>
      </c>
    </row>
    <row r="86" spans="1:78" hidden="1">
      <c r="B86" s="12"/>
      <c r="C86" s="12"/>
      <c r="D86" s="12"/>
      <c r="E86" s="12" t="str">
        <f>データ!AI6</f>
        <v/>
      </c>
      <c r="F86" s="12" t="s">
        <v>42</v>
      </c>
      <c r="G86" s="12" t="s">
        <v>42</v>
      </c>
      <c r="H86" s="12" t="str">
        <f>データ!BP6</f>
        <v>【1,522.01】</v>
      </c>
      <c r="I86" s="12" t="str">
        <f>データ!CA6</f>
        <v>【37.79】</v>
      </c>
      <c r="J86" s="12" t="str">
        <f>データ!CL6</f>
        <v>【497.52】</v>
      </c>
      <c r="K86" s="12" t="str">
        <f>データ!CW6</f>
        <v>【46.97】</v>
      </c>
      <c r="L86" s="12" t="str">
        <f>データ!DH6</f>
        <v>【90.42】</v>
      </c>
      <c r="M86" s="12" t="s">
        <v>42</v>
      </c>
      <c r="N86" s="12" t="s">
        <v>42</v>
      </c>
      <c r="O86" s="12" t="str">
        <f>データ!EO6</f>
        <v>【0.00】</v>
      </c>
    </row>
  </sheetData>
  <sheetProtection algorithmName="SHA-512" hashValue="gbxe5T63XTDivhuhrUGQjB0/S/6a1GjQLXNICivKewZq8X9zIwB+B9Q1isGl3OCftFevK3sqVUwo1IVaZZ7plg==" saltValue="K2PZi0PTHEk20NYAaJlk4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58</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60</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35</v>
      </c>
      <c r="C3" s="58" t="s">
        <v>62</v>
      </c>
      <c r="D3" s="58" t="s">
        <v>63</v>
      </c>
      <c r="E3" s="58" t="s">
        <v>4</v>
      </c>
      <c r="F3" s="58" t="s">
        <v>3</v>
      </c>
      <c r="G3" s="58" t="s">
        <v>28</v>
      </c>
      <c r="H3" s="65" t="s">
        <v>59</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64</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49</v>
      </c>
      <c r="AK4" s="77"/>
      <c r="AL4" s="77"/>
      <c r="AM4" s="77"/>
      <c r="AN4" s="77"/>
      <c r="AO4" s="77"/>
      <c r="AP4" s="77"/>
      <c r="AQ4" s="77"/>
      <c r="AR4" s="77"/>
      <c r="AS4" s="77"/>
      <c r="AT4" s="77"/>
      <c r="AU4" s="77" t="s">
        <v>30</v>
      </c>
      <c r="AV4" s="77"/>
      <c r="AW4" s="77"/>
      <c r="AX4" s="77"/>
      <c r="AY4" s="77"/>
      <c r="AZ4" s="77"/>
      <c r="BA4" s="77"/>
      <c r="BB4" s="77"/>
      <c r="BC4" s="77"/>
      <c r="BD4" s="77"/>
      <c r="BE4" s="77"/>
      <c r="BF4" s="77" t="s">
        <v>66</v>
      </c>
      <c r="BG4" s="77"/>
      <c r="BH4" s="77"/>
      <c r="BI4" s="77"/>
      <c r="BJ4" s="77"/>
      <c r="BK4" s="77"/>
      <c r="BL4" s="77"/>
      <c r="BM4" s="77"/>
      <c r="BN4" s="77"/>
      <c r="BO4" s="77"/>
      <c r="BP4" s="77"/>
      <c r="BQ4" s="77" t="s">
        <v>15</v>
      </c>
      <c r="BR4" s="77"/>
      <c r="BS4" s="77"/>
      <c r="BT4" s="77"/>
      <c r="BU4" s="77"/>
      <c r="BV4" s="77"/>
      <c r="BW4" s="77"/>
      <c r="BX4" s="77"/>
      <c r="BY4" s="77"/>
      <c r="BZ4" s="77"/>
      <c r="CA4" s="77"/>
      <c r="CB4" s="77" t="s">
        <v>65</v>
      </c>
      <c r="CC4" s="77"/>
      <c r="CD4" s="77"/>
      <c r="CE4" s="77"/>
      <c r="CF4" s="77"/>
      <c r="CG4" s="77"/>
      <c r="CH4" s="77"/>
      <c r="CI4" s="77"/>
      <c r="CJ4" s="77"/>
      <c r="CK4" s="77"/>
      <c r="CL4" s="77"/>
      <c r="CM4" s="77" t="s">
        <v>1</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c r="A5" s="56" t="s">
        <v>71</v>
      </c>
      <c r="B5" s="60"/>
      <c r="C5" s="60"/>
      <c r="D5" s="60"/>
      <c r="E5" s="60"/>
      <c r="F5" s="60"/>
      <c r="G5" s="60"/>
      <c r="H5" s="67" t="s">
        <v>61</v>
      </c>
      <c r="I5" s="67" t="s">
        <v>72</v>
      </c>
      <c r="J5" s="67" t="s">
        <v>73</v>
      </c>
      <c r="K5" s="67" t="s">
        <v>74</v>
      </c>
      <c r="L5" s="67" t="s">
        <v>75</v>
      </c>
      <c r="M5" s="67" t="s">
        <v>6</v>
      </c>
      <c r="N5" s="67" t="s">
        <v>76</v>
      </c>
      <c r="O5" s="67" t="s">
        <v>77</v>
      </c>
      <c r="P5" s="67" t="s">
        <v>78</v>
      </c>
      <c r="Q5" s="67" t="s">
        <v>79</v>
      </c>
      <c r="R5" s="67" t="s">
        <v>80</v>
      </c>
      <c r="S5" s="67" t="s">
        <v>81</v>
      </c>
      <c r="T5" s="67" t="s">
        <v>82</v>
      </c>
      <c r="U5" s="67" t="s">
        <v>0</v>
      </c>
      <c r="V5" s="67" t="s">
        <v>83</v>
      </c>
      <c r="W5" s="67" t="s">
        <v>84</v>
      </c>
      <c r="X5" s="67" t="s">
        <v>85</v>
      </c>
      <c r="Y5" s="67" t="s">
        <v>86</v>
      </c>
      <c r="Z5" s="67" t="s">
        <v>87</v>
      </c>
      <c r="AA5" s="67" t="s">
        <v>88</v>
      </c>
      <c r="AB5" s="67" t="s">
        <v>89</v>
      </c>
      <c r="AC5" s="67" t="s">
        <v>90</v>
      </c>
      <c r="AD5" s="67" t="s">
        <v>92</v>
      </c>
      <c r="AE5" s="67" t="s">
        <v>93</v>
      </c>
      <c r="AF5" s="67" t="s">
        <v>94</v>
      </c>
      <c r="AG5" s="67" t="s">
        <v>95</v>
      </c>
      <c r="AH5" s="67" t="s">
        <v>96</v>
      </c>
      <c r="AI5" s="67" t="s">
        <v>48</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5" s="55" customFormat="1">
      <c r="A6" s="56" t="s">
        <v>97</v>
      </c>
      <c r="B6" s="61">
        <f t="shared" ref="B6:X6" si="1">B7</f>
        <v>2021</v>
      </c>
      <c r="C6" s="61">
        <f t="shared" si="1"/>
        <v>324493</v>
      </c>
      <c r="D6" s="61">
        <f t="shared" si="1"/>
        <v>47</v>
      </c>
      <c r="E6" s="61">
        <f t="shared" si="1"/>
        <v>17</v>
      </c>
      <c r="F6" s="61">
        <f t="shared" si="1"/>
        <v>9</v>
      </c>
      <c r="G6" s="61">
        <f t="shared" si="1"/>
        <v>0</v>
      </c>
      <c r="H6" s="61" t="str">
        <f t="shared" si="1"/>
        <v>島根県　邑南町</v>
      </c>
      <c r="I6" s="61" t="str">
        <f t="shared" si="1"/>
        <v>法非適用</v>
      </c>
      <c r="J6" s="61" t="str">
        <f t="shared" si="1"/>
        <v>下水道事業</v>
      </c>
      <c r="K6" s="61" t="str">
        <f t="shared" si="1"/>
        <v>小規模集合排水処理</v>
      </c>
      <c r="L6" s="61" t="str">
        <f t="shared" si="1"/>
        <v>I2</v>
      </c>
      <c r="M6" s="61" t="str">
        <f t="shared" si="1"/>
        <v>非設置</v>
      </c>
      <c r="N6" s="70" t="str">
        <f t="shared" si="1"/>
        <v>-</v>
      </c>
      <c r="O6" s="70" t="str">
        <f t="shared" si="1"/>
        <v>該当数値なし</v>
      </c>
      <c r="P6" s="70">
        <f t="shared" si="1"/>
        <v>0.43</v>
      </c>
      <c r="Q6" s="70">
        <f t="shared" si="1"/>
        <v>100</v>
      </c>
      <c r="R6" s="70">
        <f t="shared" si="1"/>
        <v>3300</v>
      </c>
      <c r="S6" s="70">
        <f t="shared" si="1"/>
        <v>10194</v>
      </c>
      <c r="T6" s="70">
        <f t="shared" si="1"/>
        <v>419.29</v>
      </c>
      <c r="U6" s="70">
        <f t="shared" si="1"/>
        <v>24.31</v>
      </c>
      <c r="V6" s="70">
        <f t="shared" si="1"/>
        <v>43</v>
      </c>
      <c r="W6" s="70">
        <f t="shared" si="1"/>
        <v>4.e-002</v>
      </c>
      <c r="X6" s="70">
        <f t="shared" si="1"/>
        <v>1075</v>
      </c>
      <c r="Y6" s="78">
        <f t="shared" ref="Y6:AH6" si="2">IF(Y7="",NA(),Y7)</f>
        <v>70.290000000000006</v>
      </c>
      <c r="Z6" s="78">
        <f t="shared" si="2"/>
        <v>72.83</v>
      </c>
      <c r="AA6" s="78">
        <f t="shared" si="2"/>
        <v>72.930000000000007</v>
      </c>
      <c r="AB6" s="78">
        <f t="shared" si="2"/>
        <v>71.930000000000007</v>
      </c>
      <c r="AC6" s="78">
        <f t="shared" si="2"/>
        <v>73.47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157.55000000000001</v>
      </c>
      <c r="BG6" s="78">
        <f t="shared" si="5"/>
        <v>52.26</v>
      </c>
      <c r="BH6" s="70">
        <f t="shared" si="5"/>
        <v>0</v>
      </c>
      <c r="BI6" s="70">
        <f t="shared" si="5"/>
        <v>0</v>
      </c>
      <c r="BJ6" s="70">
        <f t="shared" si="5"/>
        <v>0</v>
      </c>
      <c r="BK6" s="78">
        <f t="shared" si="5"/>
        <v>1759.36</v>
      </c>
      <c r="BL6" s="78">
        <f t="shared" si="5"/>
        <v>1837.88</v>
      </c>
      <c r="BM6" s="78">
        <f t="shared" si="5"/>
        <v>1748.51</v>
      </c>
      <c r="BN6" s="78">
        <f t="shared" si="5"/>
        <v>1640.16</v>
      </c>
      <c r="BO6" s="78">
        <f t="shared" si="5"/>
        <v>1521.05</v>
      </c>
      <c r="BP6" s="70" t="str">
        <f>IF(BP7="","",IF(BP7="-","【-】","【"&amp;SUBSTITUTE(TEXT(BP7,"#,##0.00"),"-","△")&amp;"】"))</f>
        <v>【1,522.01】</v>
      </c>
      <c r="BQ6" s="78">
        <f t="shared" ref="BQ6:BZ6" si="6">IF(BQ7="",NA(),BQ7)</f>
        <v>100</v>
      </c>
      <c r="BR6" s="78">
        <f t="shared" si="6"/>
        <v>91.26</v>
      </c>
      <c r="BS6" s="78">
        <f t="shared" si="6"/>
        <v>83.07</v>
      </c>
      <c r="BT6" s="78">
        <f t="shared" si="6"/>
        <v>70.34</v>
      </c>
      <c r="BU6" s="78">
        <f t="shared" si="6"/>
        <v>49.64</v>
      </c>
      <c r="BV6" s="78">
        <f t="shared" si="6"/>
        <v>37.200000000000003</v>
      </c>
      <c r="BW6" s="78">
        <f t="shared" si="6"/>
        <v>35.03</v>
      </c>
      <c r="BX6" s="78">
        <f t="shared" si="6"/>
        <v>34.99</v>
      </c>
      <c r="BY6" s="78">
        <f t="shared" si="6"/>
        <v>38.270000000000003</v>
      </c>
      <c r="BZ6" s="78">
        <f t="shared" si="6"/>
        <v>37.520000000000003</v>
      </c>
      <c r="CA6" s="70" t="str">
        <f>IF(CA7="","",IF(CA7="-","【-】","【"&amp;SUBSTITUTE(TEXT(CA7,"#,##0.00"),"-","△")&amp;"】"))</f>
        <v>【37.79】</v>
      </c>
      <c r="CB6" s="78">
        <f t="shared" ref="CB6:CK6" si="7">IF(CB7="",NA(),CB7)</f>
        <v>223.84</v>
      </c>
      <c r="CC6" s="78">
        <f t="shared" si="7"/>
        <v>250.84</v>
      </c>
      <c r="CD6" s="78">
        <f t="shared" si="7"/>
        <v>272.62</v>
      </c>
      <c r="CE6" s="78">
        <f t="shared" si="7"/>
        <v>335.93</v>
      </c>
      <c r="CF6" s="78">
        <f t="shared" si="7"/>
        <v>489.01</v>
      </c>
      <c r="CG6" s="78">
        <f t="shared" si="7"/>
        <v>508.64</v>
      </c>
      <c r="CH6" s="78">
        <f t="shared" si="7"/>
        <v>525.22</v>
      </c>
      <c r="CI6" s="78">
        <f t="shared" si="7"/>
        <v>520.91999999999996</v>
      </c>
      <c r="CJ6" s="78">
        <f t="shared" si="7"/>
        <v>486.77</v>
      </c>
      <c r="CK6" s="78">
        <f t="shared" si="7"/>
        <v>502.1</v>
      </c>
      <c r="CL6" s="70" t="str">
        <f>IF(CL7="","",IF(CL7="-","【-】","【"&amp;SUBSTITUTE(TEXT(CL7,"#,##0.00"),"-","△")&amp;"】"))</f>
        <v>【497.52】</v>
      </c>
      <c r="CM6" s="78">
        <f t="shared" ref="CM6:CV6" si="8">IF(CM7="",NA(),CM7)</f>
        <v>52.94</v>
      </c>
      <c r="CN6" s="78">
        <f t="shared" si="8"/>
        <v>52.94</v>
      </c>
      <c r="CO6" s="78">
        <f t="shared" si="8"/>
        <v>52.94</v>
      </c>
      <c r="CP6" s="78">
        <f t="shared" si="8"/>
        <v>52.94</v>
      </c>
      <c r="CQ6" s="78">
        <f t="shared" si="8"/>
        <v>52.94</v>
      </c>
      <c r="CR6" s="78">
        <f t="shared" si="8"/>
        <v>34.29</v>
      </c>
      <c r="CS6" s="78">
        <f t="shared" si="8"/>
        <v>35.340000000000003</v>
      </c>
      <c r="CT6" s="78">
        <f t="shared" si="8"/>
        <v>34.68</v>
      </c>
      <c r="CU6" s="78">
        <f t="shared" si="8"/>
        <v>34.700000000000003</v>
      </c>
      <c r="CV6" s="78">
        <f t="shared" si="8"/>
        <v>46.83</v>
      </c>
      <c r="CW6" s="70" t="str">
        <f>IF(CW7="","",IF(CW7="-","【-】","【"&amp;SUBSTITUTE(TEXT(CW7,"#,##0.00"),"-","△")&amp;"】"))</f>
        <v>【46.97】</v>
      </c>
      <c r="CX6" s="78">
        <f t="shared" ref="CX6:DG6" si="9">IF(CX7="",NA(),CX7)</f>
        <v>100</v>
      </c>
      <c r="CY6" s="78">
        <f t="shared" si="9"/>
        <v>100</v>
      </c>
      <c r="CZ6" s="78">
        <f t="shared" si="9"/>
        <v>100</v>
      </c>
      <c r="DA6" s="78">
        <f t="shared" si="9"/>
        <v>100</v>
      </c>
      <c r="DB6" s="78">
        <f t="shared" si="9"/>
        <v>100</v>
      </c>
      <c r="DC6" s="78">
        <f t="shared" si="9"/>
        <v>89.88</v>
      </c>
      <c r="DD6" s="78">
        <f t="shared" si="9"/>
        <v>91.52</v>
      </c>
      <c r="DE6" s="78">
        <f t="shared" si="9"/>
        <v>90.33</v>
      </c>
      <c r="DF6" s="78">
        <f t="shared" si="9"/>
        <v>90.04</v>
      </c>
      <c r="DG6" s="78">
        <f t="shared" si="9"/>
        <v>90.58</v>
      </c>
      <c r="DH6" s="70" t="str">
        <f>IF(DH7="","",IF(DH7="-","【-】","【"&amp;SUBSTITUTE(TEXT(DH7,"#,##0.00"),"-","△")&amp;"】"))</f>
        <v>【90.42】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0">
        <f t="shared" si="12"/>
        <v>0</v>
      </c>
      <c r="EK6" s="70">
        <f t="shared" si="12"/>
        <v>0</v>
      </c>
      <c r="EL6" s="70">
        <f t="shared" si="12"/>
        <v>0</v>
      </c>
      <c r="EM6" s="70">
        <f t="shared" si="12"/>
        <v>0</v>
      </c>
      <c r="EN6" s="70">
        <f t="shared" si="12"/>
        <v>0</v>
      </c>
      <c r="EO6" s="70" t="str">
        <f>IF(EO7="","",IF(EO7="-","【-】","【"&amp;SUBSTITUTE(TEXT(EO7,"#,##0.00"),"-","△")&amp;"】"))</f>
        <v>【0.00】</v>
      </c>
    </row>
    <row r="7" spans="1:145" s="55" customFormat="1">
      <c r="A7" s="56"/>
      <c r="B7" s="62">
        <v>2021</v>
      </c>
      <c r="C7" s="62">
        <v>324493</v>
      </c>
      <c r="D7" s="62">
        <v>47</v>
      </c>
      <c r="E7" s="62">
        <v>17</v>
      </c>
      <c r="F7" s="62">
        <v>9</v>
      </c>
      <c r="G7" s="62">
        <v>0</v>
      </c>
      <c r="H7" s="62" t="s">
        <v>98</v>
      </c>
      <c r="I7" s="62" t="s">
        <v>99</v>
      </c>
      <c r="J7" s="62" t="s">
        <v>100</v>
      </c>
      <c r="K7" s="62" t="s">
        <v>22</v>
      </c>
      <c r="L7" s="62" t="s">
        <v>101</v>
      </c>
      <c r="M7" s="62" t="s">
        <v>102</v>
      </c>
      <c r="N7" s="71" t="s">
        <v>42</v>
      </c>
      <c r="O7" s="71" t="s">
        <v>103</v>
      </c>
      <c r="P7" s="71">
        <v>0.43</v>
      </c>
      <c r="Q7" s="71">
        <v>100</v>
      </c>
      <c r="R7" s="71">
        <v>3300</v>
      </c>
      <c r="S7" s="71">
        <v>10194</v>
      </c>
      <c r="T7" s="71">
        <v>419.29</v>
      </c>
      <c r="U7" s="71">
        <v>24.31</v>
      </c>
      <c r="V7" s="71">
        <v>43</v>
      </c>
      <c r="W7" s="71">
        <v>4.e-002</v>
      </c>
      <c r="X7" s="71">
        <v>1075</v>
      </c>
      <c r="Y7" s="71">
        <v>70.290000000000006</v>
      </c>
      <c r="Z7" s="71">
        <v>72.83</v>
      </c>
      <c r="AA7" s="71">
        <v>72.930000000000007</v>
      </c>
      <c r="AB7" s="71">
        <v>71.930000000000007</v>
      </c>
      <c r="AC7" s="71">
        <v>73.47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157.55000000000001</v>
      </c>
      <c r="BG7" s="71">
        <v>52.26</v>
      </c>
      <c r="BH7" s="71">
        <v>0</v>
      </c>
      <c r="BI7" s="71">
        <v>0</v>
      </c>
      <c r="BJ7" s="71">
        <v>0</v>
      </c>
      <c r="BK7" s="71">
        <v>1759.36</v>
      </c>
      <c r="BL7" s="71">
        <v>1837.88</v>
      </c>
      <c r="BM7" s="71">
        <v>1748.51</v>
      </c>
      <c r="BN7" s="71">
        <v>1640.16</v>
      </c>
      <c r="BO7" s="71">
        <v>1521.05</v>
      </c>
      <c r="BP7" s="71">
        <v>1522.01</v>
      </c>
      <c r="BQ7" s="71">
        <v>100</v>
      </c>
      <c r="BR7" s="71">
        <v>91.26</v>
      </c>
      <c r="BS7" s="71">
        <v>83.07</v>
      </c>
      <c r="BT7" s="71">
        <v>70.34</v>
      </c>
      <c r="BU7" s="71">
        <v>49.64</v>
      </c>
      <c r="BV7" s="71">
        <v>37.200000000000003</v>
      </c>
      <c r="BW7" s="71">
        <v>35.03</v>
      </c>
      <c r="BX7" s="71">
        <v>34.99</v>
      </c>
      <c r="BY7" s="71">
        <v>38.270000000000003</v>
      </c>
      <c r="BZ7" s="71">
        <v>37.520000000000003</v>
      </c>
      <c r="CA7" s="71">
        <v>37.79</v>
      </c>
      <c r="CB7" s="71">
        <v>223.84</v>
      </c>
      <c r="CC7" s="71">
        <v>250.84</v>
      </c>
      <c r="CD7" s="71">
        <v>272.62</v>
      </c>
      <c r="CE7" s="71">
        <v>335.93</v>
      </c>
      <c r="CF7" s="71">
        <v>489.01</v>
      </c>
      <c r="CG7" s="71">
        <v>508.64</v>
      </c>
      <c r="CH7" s="71">
        <v>525.22</v>
      </c>
      <c r="CI7" s="71">
        <v>520.91999999999996</v>
      </c>
      <c r="CJ7" s="71">
        <v>486.77</v>
      </c>
      <c r="CK7" s="71">
        <v>502.1</v>
      </c>
      <c r="CL7" s="71">
        <v>497.52</v>
      </c>
      <c r="CM7" s="71">
        <v>52.94</v>
      </c>
      <c r="CN7" s="71">
        <v>52.94</v>
      </c>
      <c r="CO7" s="71">
        <v>52.94</v>
      </c>
      <c r="CP7" s="71">
        <v>52.94</v>
      </c>
      <c r="CQ7" s="71">
        <v>52.94</v>
      </c>
      <c r="CR7" s="71">
        <v>34.29</v>
      </c>
      <c r="CS7" s="71">
        <v>35.340000000000003</v>
      </c>
      <c r="CT7" s="71">
        <v>34.68</v>
      </c>
      <c r="CU7" s="71">
        <v>34.700000000000003</v>
      </c>
      <c r="CV7" s="71">
        <v>46.83</v>
      </c>
      <c r="CW7" s="71">
        <v>46.97</v>
      </c>
      <c r="CX7" s="71">
        <v>100</v>
      </c>
      <c r="CY7" s="71">
        <v>100</v>
      </c>
      <c r="CZ7" s="71">
        <v>100</v>
      </c>
      <c r="DA7" s="71">
        <v>100</v>
      </c>
      <c r="DB7" s="71">
        <v>100</v>
      </c>
      <c r="DC7" s="71">
        <v>89.88</v>
      </c>
      <c r="DD7" s="71">
        <v>91.52</v>
      </c>
      <c r="DE7" s="71">
        <v>90.33</v>
      </c>
      <c r="DF7" s="71">
        <v>90.04</v>
      </c>
      <c r="DG7" s="71">
        <v>90.58</v>
      </c>
      <c r="DH7" s="71">
        <v>90.42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v>
      </c>
      <c r="EK7" s="71">
        <v>0</v>
      </c>
      <c r="EL7" s="71">
        <v>0</v>
      </c>
      <c r="EM7" s="71">
        <v>0</v>
      </c>
      <c r="EN7" s="71">
        <v>0</v>
      </c>
      <c r="EO7" s="71">
        <v>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河野 哲典</cp:lastModifiedBy>
  <dcterms:created xsi:type="dcterms:W3CDTF">2022-12-01T02:05:27Z</dcterms:created>
  <dcterms:modified xsi:type="dcterms:W3CDTF">2023-02-21T01:24:39Z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2023-02-21T01:24:39Z</vt:filetime>
  </property>
</Properties>
</file>