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下水道係\下水\決算統計\R4決算統計算関係\2021 経営比較分析表\修正　美郷町法非適下水【経営比較分析表】2021_324485_47_1718\【経営比較分析表】2021_324485_47_1718\"/>
    </mc:Choice>
  </mc:AlternateContent>
  <workbookProtection workbookAlgorithmName="SHA-512" workbookHashValue="11BR7DtYt0F3k+jchprD3PEtMUVBdGhe3kyIjKCQsf8VoW87vnZGOFR5I6HBsALF/N+I0d2qt6OCJLJsputnYA==" workbookSaltValue="lCjlxJJfyYMb1VK5S56o/Q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<sst xmlns="http://schemas.openxmlformats.org/spreadsheetml/2006/main" count="247" uniqueCount="119">
  <si>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</si>
  <si>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</si>
  <si>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</si>
  <si>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</si>
  <si>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</si>
  <si>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</si>
  <si>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</si>
  <si>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</si>
  <si>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</si>
  <si>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</si>
  <si>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</si>
  <si>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</si>
  <si>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</si>
  <si>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</si>
  <si>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</si>
  <si>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</si>
  <si>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</si>
  <si>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</si>
  <si>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</si>
  <si>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</si>
  <si>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</si>
  <si>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</si>
  <si>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</si>
  <si>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</si>
  <si>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</si>
  <si>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</si>
  <si>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</si>
  <si>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</si>
  <si>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</si>
  <si>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</si>
  <si>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</si>
  <si>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</si>
  <si>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</si>
  <si>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</si>
  <si>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</si>
  <si>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</si>
  <si>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</si>
  <si>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</si>
  <si>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</si>
  <si>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</si>
  <si>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</si>
  <si>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</si>
  <si>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</si>
  <si>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</si>
  <si>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</si>
  <si>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</si>
  <si>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</si>
  <si>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</si>
  <si>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</si>
  <si>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</si>
  <si>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</si>
  <si>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</si>
  <si>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</si>
  <si>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</si>
  <si>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</si>
  <si>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</si>
  <si>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</si>
  <si>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</si>
  <si>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</si>
  <si>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</si>
  <si>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</si>
  <si>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</si>
  <si>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</si>
  <si>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</si>
  <si>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</si>
  <si>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</si>
  <si>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</si>
  <si>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</si>
  <si>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</si>
  <si>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</si>
  <si>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</si>
  <si>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</si>
  <si>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</si>
  <si>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</si>
  <si>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</si>
  <si>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</si>
  <si>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</si>
  <si>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</si>
  <si>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</si>
  <si>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</si>
  <si>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</si>
  <si>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</si>
  <si>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</si>
  <si>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</si>
  <si>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</si>
  <si>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</si>
  <si>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</si>
  <si>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</si>
  <si>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</si>
  <si>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</si>
  <si>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</si>
  <si>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</si>
  <si>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</si>
  <si>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</si>
  <si>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</si>
  <si>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</si>
  <si>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</si>
  <si>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美郷町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</si>
  <si>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</si>
  <si>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</si>
  <si>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</si>
  <si>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</si>
  <si>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</si>
  <si>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</si>
  <si>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</si>
  <si>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</si>
  <si>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</si>
  <si>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</si>
  <si>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</si>
  <si>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</si>
  <si>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</si>
  <si>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</si>
  <si>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</si>
  <si>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</si>
  <si>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</si>
  <si>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</si>
  <si>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14年度から市町村設置型の合併浄化槽を集合的な施設である「特定環境公共下水道」、「農業集落排水施設｣の処理区域外において、下水道普及率を向上させるべく継続して整備してきている。そのため、維持管理費が年々増加してきており、適正な維持管理の下で健全な施設利用を図る必要がある。</t>
    <phoneticPr fontId="4"/>
  </si>
  <si>
    <t>①収益的収支比率、⑤経費回収率、⑥汚水処理原価ともに経営上の指数を下回る傾向にある。そのため、維持管理費の抑制はもとより、⑤経費回収率をアップさせるため、経営の健全性の観点から料金収入の見直しを図るべく、検討が必要な時期を迎えている。</t>
    <phoneticPr fontId="4"/>
  </si>
  <si>
    <t>①収益的収支比率は収入が例年より増えているが、地方債償還額も増加していくため、下水道料金による回収は、出来ていない現状にある。④企業債残高について現在も合併浄化槽整備を継続しているため、現状のように類似団体の平均値を上回って推移している。⑤経費回収率は類似団体と比較して低く⑥汚水処理原価は高く推移しており、今後も同様に推移するものと思われる。⑦施設利用率は、処理水量が平均値を下回る傾向にある。しかし、⑧水洗化率は類似団体の平均値よりも高く、施設ごとの接続率は高い。なお、①収益的収支比率及び⑤経費回収率が低く、人口減少に歯止めがかからない状況であり、経営の健全性･効率性の観点から下水道料金収入及び維持管理費(修繕費)等の見直し検討を行なう必要がある。</t>
    <rPh sb="12" eb="14">
      <t>レイネン</t>
    </rPh>
    <rPh sb="16" eb="17">
      <t>フ</t>
    </rPh>
    <rPh sb="73" eb="7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</si>
</sst>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3-472F-A064-37ECA92FD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3-472F-A064-37ECA92FD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43.51</c:v>
                </c:pt>
                <c:pt idx="1">
                  <c:v>43.58</c:v>
                </c:pt>
                <c:pt idx="2">
                  <c:v>42.68</c:v>
                </c:pt>
                <c:pt idx="3">
                  <c:v>43.86</c:v>
                </c:pt>
                <c:pt idx="4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E-489A-8F50-62C8AA610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E-489A-8F50-62C8AA610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8-4248-A5A7-4951FD91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8-4248-A5A7-4951FD91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92.34</c:v>
                </c:pt>
                <c:pt idx="1">
                  <c:v>92.61</c:v>
                </c:pt>
                <c:pt idx="2">
                  <c:v>94.18</c:v>
                </c:pt>
                <c:pt idx="3">
                  <c:v>92.94</c:v>
                </c:pt>
                <c:pt idx="4">
                  <c:v>94.66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C-494C-895C-F3C60777E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C-494C-895C-F3C60777E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B-4D0E-BDA0-ADBA9934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B-4D0E-BDA0-ADBA9934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017-A88F-09FF0D1A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C-4017-A88F-09FF0D1A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E-4AAA-A2E2-0A8571B3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E-4AAA-A2E2-0A8571B3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4-48AC-8808-7B8A1B5A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4-48AC-8808-7B8A1B5A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616.51</c:v>
                </c:pt>
                <c:pt idx="1">
                  <c:v>873.78</c:v>
                </c:pt>
                <c:pt idx="2">
                  <c:v>814.89</c:v>
                </c:pt>
                <c:pt idx="3">
                  <c:v>800.52</c:v>
                </c:pt>
                <c:pt idx="4">
                  <c:v>744.62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8-4009-94A0-0FA425A7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244.85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8-4009-94A0-0FA425A7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41.67</c:v>
                </c:pt>
                <c:pt idx="1">
                  <c:v>41.39</c:v>
                </c:pt>
                <c:pt idx="2">
                  <c:v>41.77</c:v>
                </c:pt>
                <c:pt idx="3">
                  <c:v>44.39</c:v>
                </c:pt>
                <c:pt idx="4">
                  <c:v>41.49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B-4816-9DB9-C0B91AAA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B-4816-9DB9-C0B91AAA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406.49</c:v>
                </c:pt>
                <c:pt idx="1">
                  <c:v>413.26</c:v>
                </c:pt>
                <c:pt idx="2">
                  <c:v>414.12</c:v>
                </c:pt>
                <c:pt idx="3">
                  <c:v>394.32</c:v>
                </c:pt>
                <c:pt idx="4">
                  <c:v>399.21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2-4FD2-9C66-37DF7367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250.21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2-4FD2-9C66-37DF7367A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6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島根県　美郷町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4353</v>
      </c>
      <c r="AM8" s="46"/>
      <c r="AN8" s="46"/>
      <c r="AO8" s="46"/>
      <c r="AP8" s="46"/>
      <c r="AQ8" s="46"/>
      <c r="AR8" s="46"/>
      <c r="AS8" s="46"/>
      <c r="AT8" s="45">
        <f>データ!T6</f>
        <v>282.92</v>
      </c>
      <c r="AU8" s="45"/>
      <c r="AV8" s="45"/>
      <c r="AW8" s="45"/>
      <c r="AX8" s="45"/>
      <c r="AY8" s="45"/>
      <c r="AZ8" s="45"/>
      <c r="BA8" s="45"/>
      <c r="BB8" s="45">
        <f>データ!U6</f>
        <v>15.39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22.93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3060</v>
      </c>
      <c r="AE10" s="46"/>
      <c r="AF10" s="46"/>
      <c r="AG10" s="46"/>
      <c r="AH10" s="46"/>
      <c r="AI10" s="46"/>
      <c r="AJ10" s="46"/>
      <c r="AK10" s="2"/>
      <c r="AL10" s="46">
        <f>データ!V6</f>
        <v>989</v>
      </c>
      <c r="AM10" s="46"/>
      <c r="AN10" s="46"/>
      <c r="AO10" s="46"/>
      <c r="AP10" s="46"/>
      <c r="AQ10" s="46"/>
      <c r="AR10" s="46"/>
      <c r="AS10" s="46"/>
      <c r="AT10" s="45">
        <f>データ!W6</f>
        <v>0.05</v>
      </c>
      <c r="AU10" s="45"/>
      <c r="AV10" s="45"/>
      <c r="AW10" s="45"/>
      <c r="AX10" s="45"/>
      <c r="AY10" s="45"/>
      <c r="AZ10" s="45"/>
      <c r="BA10" s="45"/>
      <c r="BB10" s="45">
        <f>データ!X6</f>
        <v>19780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eiWR0HQrA6FUyyRFsQCukJnWFxLb+xgfil5D0IkFfx7hn4ngK1LaIWjRFantDL3QZ8TVrtU3ksB58H7eKcpn+Q==" saltValue="3RWVsi39mhpN16L89Q/Pr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2021</v>
      </c>
      <c r="C6" s="19">
        <f t="shared" ref="C6:X6" si="3">C7</f>
        <v>324485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島根県　美郷町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22.93</v>
      </c>
      <c r="Q6" s="20">
        <f t="shared" si="3"/>
        <v>100</v>
      </c>
      <c r="R6" s="20">
        <f t="shared" si="3"/>
        <v>3060</v>
      </c>
      <c r="S6" s="20">
        <f t="shared" si="3"/>
        <v>4353</v>
      </c>
      <c r="T6" s="20">
        <f t="shared" si="3"/>
        <v>282.92</v>
      </c>
      <c r="U6" s="20">
        <f t="shared" si="3"/>
        <v>15.39</v>
      </c>
      <c r="V6" s="20">
        <f t="shared" si="3"/>
        <v>989</v>
      </c>
      <c r="W6" s="20">
        <f t="shared" si="3"/>
        <v>0.05</v>
      </c>
      <c r="X6" s="20">
        <f t="shared" si="3"/>
        <v>19780</v>
      </c>
      <c r="Y6" s="21">
        <f>IF(Y7="",NA(),Y7)</f>
        <v>92.34</v>
      </c>
      <c r="Z6" s="21">
        <f t="shared" ref="Z6:AH6" si="4">IF(Z7="",NA(),Z7)</f>
        <v>92.61</v>
      </c>
      <c r="AA6" s="21">
        <f t="shared" si="4"/>
        <v>94.18</v>
      </c>
      <c r="AB6" s="21">
        <f t="shared" si="4"/>
        <v>92.94</v>
      </c>
      <c r="AC6" s="21">
        <f t="shared" si="4"/>
        <v>94.66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616.51</v>
      </c>
      <c r="BG6" s="21">
        <f t="shared" ref="BG6:BO6" si="7">IF(BG7="",NA(),BG7)</f>
        <v>873.78</v>
      </c>
      <c r="BH6" s="21">
        <f t="shared" si="7"/>
        <v>814.89</v>
      </c>
      <c r="BI6" s="21">
        <f t="shared" si="7"/>
        <v>800.52</v>
      </c>
      <c r="BJ6" s="21">
        <f t="shared" si="7"/>
        <v>744.62</v>
      </c>
      <c r="BK6" s="21">
        <f t="shared" si="7"/>
        <v>244.85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41.67</v>
      </c>
      <c r="BR6" s="21">
        <f t="shared" ref="BR6:BZ6" si="8">IF(BR7="",NA(),BR7)</f>
        <v>41.39</v>
      </c>
      <c r="BS6" s="21">
        <f t="shared" si="8"/>
        <v>41.77</v>
      </c>
      <c r="BT6" s="21">
        <f t="shared" si="8"/>
        <v>44.39</v>
      </c>
      <c r="BU6" s="21">
        <f t="shared" si="8"/>
        <v>41.49</v>
      </c>
      <c r="BV6" s="21">
        <f t="shared" si="8"/>
        <v>64.78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406.49</v>
      </c>
      <c r="CC6" s="21">
        <f t="shared" ref="CC6:CK6" si="9">IF(CC7="",NA(),CC7)</f>
        <v>413.26</v>
      </c>
      <c r="CD6" s="21">
        <f t="shared" si="9"/>
        <v>414.12</v>
      </c>
      <c r="CE6" s="21">
        <f t="shared" si="9"/>
        <v>394.32</v>
      </c>
      <c r="CF6" s="21">
        <f t="shared" si="9"/>
        <v>399.21</v>
      </c>
      <c r="CG6" s="21">
        <f t="shared" si="9"/>
        <v>250.21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43.51</v>
      </c>
      <c r="CN6" s="21">
        <f t="shared" ref="CN6:CV6" si="10">IF(CN7="",NA(),CN7)</f>
        <v>43.58</v>
      </c>
      <c r="CO6" s="21">
        <f t="shared" si="10"/>
        <v>42.68</v>
      </c>
      <c r="CP6" s="21">
        <f t="shared" si="10"/>
        <v>43.86</v>
      </c>
      <c r="CQ6" s="21">
        <f t="shared" si="10"/>
        <v>44.4</v>
      </c>
      <c r="CR6" s="21">
        <f t="shared" si="10"/>
        <v>61.79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92.44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2021</v>
      </c>
      <c r="C7" s="23">
        <v>324485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22.93</v>
      </c>
      <c r="Q7" s="24">
        <v>100</v>
      </c>
      <c r="R7" s="24">
        <v>3060</v>
      </c>
      <c r="S7" s="24">
        <v>4353</v>
      </c>
      <c r="T7" s="24">
        <v>282.92</v>
      </c>
      <c r="U7" s="24">
        <v>15.39</v>
      </c>
      <c r="V7" s="24">
        <v>989</v>
      </c>
      <c r="W7" s="24">
        <v>0.05</v>
      </c>
      <c r="X7" s="24">
        <v>19780</v>
      </c>
      <c r="Y7" s="24">
        <v>92.34</v>
      </c>
      <c r="Z7" s="24">
        <v>92.61</v>
      </c>
      <c r="AA7" s="24">
        <v>94.18</v>
      </c>
      <c r="AB7" s="24">
        <v>92.94</v>
      </c>
      <c r="AC7" s="24">
        <v>94.66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616.51</v>
      </c>
      <c r="BG7" s="24">
        <v>873.78</v>
      </c>
      <c r="BH7" s="24">
        <v>814.89</v>
      </c>
      <c r="BI7" s="24">
        <v>800.52</v>
      </c>
      <c r="BJ7" s="24">
        <v>744.62</v>
      </c>
      <c r="BK7" s="24">
        <v>244.85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41.67</v>
      </c>
      <c r="BR7" s="24">
        <v>41.39</v>
      </c>
      <c r="BS7" s="24">
        <v>41.77</v>
      </c>
      <c r="BT7" s="24">
        <v>44.39</v>
      </c>
      <c r="BU7" s="24">
        <v>41.49</v>
      </c>
      <c r="BV7" s="24">
        <v>64.78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406.49</v>
      </c>
      <c r="CC7" s="24">
        <v>413.26</v>
      </c>
      <c r="CD7" s="24">
        <v>414.12</v>
      </c>
      <c r="CE7" s="24">
        <v>394.32</v>
      </c>
      <c r="CF7" s="24">
        <v>399.21</v>
      </c>
      <c r="CG7" s="24">
        <v>250.21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43.51</v>
      </c>
      <c r="CN7" s="24">
        <v>43.58</v>
      </c>
      <c r="CO7" s="24">
        <v>42.68</v>
      </c>
      <c r="CP7" s="24">
        <v>43.86</v>
      </c>
      <c r="CQ7" s="24">
        <v>44.4</v>
      </c>
      <c r="CR7" s="24">
        <v>61.79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92.44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2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2022-12-01T02:08:02Z</dcterms:created>
  <dcterms:modified xsi:type="dcterms:W3CDTF">2023-02-21T07:24:17Z</dcterms:modified>
  <cp:category/>
</cp:coreProperties>
</file>