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下水道係\下水\決算統計\R4決算統計算関係\2021 経営比較分析表\修正　美郷町法非適下水【経営比較分析表】2021_324485_47_1718\【経営比較分析表】2021_324485_47_1718\"/>
    </mc:Choice>
  </mc:AlternateContent>
  <workbookProtection workbookAlgorithmName="SHA-512" workbookHashValue="HwaO1fm8emUsKeGHTPNHfWAgZnArmEdWUeEEG5zbsovXWyi59LdmOO+VnphjBqr7HBhEU7v2K/HjDj5ISvwwow==" workbookSaltValue="AkvKaw5Vf5LDf7SPh8LqZ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<sst xmlns="http://schemas.openxmlformats.org/spreadsheetml/2006/main" count="236" uniqueCount="121">
  <si>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</si>
  <si>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</si>
  <si>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</si>
  <si>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</si>
  <si>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</si>
  <si>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</si>
  <si>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</si>
  <si>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</si>
  <si>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</si>
  <si>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</si>
  <si>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</si>
  <si>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</si>
  <si>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</si>
  <si>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</si>
  <si>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</si>
  <si>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</si>
  <si>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</si>
  <si>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</si>
  <si>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</si>
  <si>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</si>
  <si>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</si>
  <si>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</si>
  <si>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</si>
  <si>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</si>
  <si>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</si>
  <si>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</si>
  <si>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</si>
  <si>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</si>
  <si>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</si>
  <si>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</si>
  <si>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</si>
  <si>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</si>
  <si>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</si>
  <si>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</si>
  <si>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</si>
  <si>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</si>
  <si>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</si>
  <si>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</si>
  <si>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</si>
  <si>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</si>
  <si>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</si>
  <si>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</si>
  <si>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</si>
  <si>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</si>
  <si>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</si>
  <si>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</si>
  <si>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</si>
  <si>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</si>
  <si>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</si>
  <si>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</si>
  <si>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</si>
  <si>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</si>
  <si>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</si>
  <si>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</si>
  <si>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</si>
  <si>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</si>
  <si>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</si>
  <si>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</si>
  <si>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</si>
  <si>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</si>
  <si>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</si>
  <si>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</si>
  <si>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</si>
  <si>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</si>
  <si>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</si>
  <si>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</si>
  <si>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</si>
  <si>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</si>
  <si>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</si>
  <si>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</si>
  <si>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</si>
  <si>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</si>
  <si>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</si>
  <si>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</si>
  <si>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</si>
  <si>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</si>
  <si>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</si>
  <si>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</si>
  <si>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</si>
  <si>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</si>
  <si>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</si>
  <si>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</si>
  <si>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</si>
  <si>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</si>
  <si>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</si>
  <si>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</si>
  <si>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</si>
  <si>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</si>
  <si>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</si>
  <si>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</si>
  <si>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</si>
  <si>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</si>
  <si>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</si>
  <si>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</si>
  <si>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</si>
  <si>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</si>
  <si>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</si>
  <si>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</si>
  <si>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</si>
  <si>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</si>
  <si>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</si>
  <si>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</si>
  <si>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</si>
  <si>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</si>
  <si>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</si>
  <si>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</si>
  <si>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</si>
  <si>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</si>
  <si>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</si>
  <si>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</si>
  <si>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</si>
  <si>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</si>
  <si>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</si>
  <si>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</si>
  <si>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</si>
  <si>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</si>
  <si>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</si>
  <si>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</si>
  <si>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は収入が例年より増え、施設の修繕が少なかったため上がっており、④企業債残高については、地方債の償還金が右肩下がりの傾向にある。⑤経費回収率及び⑥汚水処理原価とも類似団体と似通った傾向にあり、今後も同様に推移するものと思われる。⑦施設利用率は世帯利用が多く処理水量は多くなる傾向にあり、⑧水洗化率は類似団体の平均値よりも高く、施設ごとの接続率は高い。ただ、料金収入の大きな増加は見込めないことから経営の健全性･効率性の観点から維持管理費の最大限の抑制が必要である。</t>
    <rPh sb="12" eb="14">
      <t>レイネン</t>
    </rPh>
    <rPh sb="32" eb="33">
      <t>ア</t>
    </rPh>
    <phoneticPr fontId="4"/>
  </si>
  <si>
    <t>施設の最も古いもので平成13年供用開始となっている。平成30年度末現在において、施設は12施設であるがいずれも小規模の施設であり管渠延長も短い。そのため、管渠の修繕費は現在発生していないが、機器類の老朽化も進んでおり、今後維持管理費を検討していく必要がある。</t>
    <phoneticPr fontId="4"/>
  </si>
  <si>
    <t>個々の施設が小規模であり、また、施設はそれぞれの団地ごとに整備している性質上、新たな加入者が増加することは考えられない。そのため、水洗化率を現状維持しつつ修繕費の増加を招かないように適正な維持管理に努め、健全性及び効率性を保つ必要がある。</t>
    <rPh sb="99" eb="10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</si>
</sst>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B-47BA-A23F-2801EAC0F2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E0B-47BA-A23F-2801EAC0F2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39</c:v>
                </c:pt>
                <c:pt idx="1">
                  <c:v>36.19</c:v>
                </c:pt>
                <c:pt idx="2">
                  <c:v>38.1</c:v>
                </c:pt>
                <c:pt idx="3">
                  <c:v>42.86</c:v>
                </c:pt>
                <c:pt idx="4">
                  <c:v>40.950000000000003</c:v>
                </c:pt>
              </c:numCache>
            </c:numRef>
          </c:val>
          <c:extLst>
            <c:ext xmlns:c16="http://schemas.microsoft.com/office/drawing/2014/chart" uri="{C3380CC4-5D6E-409C-BE32-E72D297353CC}">
              <c16:uniqueId val="{00000000-C647-48FE-8FB7-9F3E451963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C647-48FE-8FB7-9F3E451963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18-47C3-BB8B-9A70E4E654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BA18-47C3-BB8B-9A70E4E654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99.97</c:v>
                </c:pt>
                <c:pt idx="1">
                  <c:v>91.16</c:v>
                </c:pt>
                <c:pt idx="2">
                  <c:v>97.57</c:v>
                </c:pt>
                <c:pt idx="3">
                  <c:v>99.96</c:v>
                </c:pt>
                <c:pt idx="4">
                  <c:v>100</c:v>
                </c:pt>
              </c:numCache>
            </c:numRef>
          </c:val>
          <c:extLst>
            <c:ext xmlns:c16="http://schemas.microsoft.com/office/drawing/2014/chart" uri="{C3380CC4-5D6E-409C-BE32-E72D297353CC}">
              <c16:uniqueId val="{00000000-15E5-4AC0-86C0-7DDA7092AD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E5-4AC0-86C0-7DDA7092AD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A5-4436-ACB0-64DE0FB1DE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A5-4436-ACB0-64DE0FB1DE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C0-4720-BC5B-1BF1327A2E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C0-4720-BC5B-1BF1327A2E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B7-4031-BBEA-CF8FE0B9D0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B7-4031-BBEA-CF8FE0B9D0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0F-459B-98F9-2E6173CCAD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0F-459B-98F9-2E6173CCAD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808.67</c:v>
                </c:pt>
                <c:pt idx="1">
                  <c:v>1297.26</c:v>
                </c:pt>
                <c:pt idx="2">
                  <c:v>1169.49</c:v>
                </c:pt>
                <c:pt idx="3">
                  <c:v>925.94</c:v>
                </c:pt>
                <c:pt idx="4">
                  <c:v>1006.28</c:v>
                </c:pt>
              </c:numCache>
            </c:numRef>
          </c:val>
          <c:extLst>
            <c:ext xmlns:c16="http://schemas.microsoft.com/office/drawing/2014/chart" uri="{C3380CC4-5D6E-409C-BE32-E72D297353CC}">
              <c16:uniqueId val="{00000000-5463-47E9-92AE-68F5592CF2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5463-47E9-92AE-68F5592CF2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33.93</c:v>
                </c:pt>
                <c:pt idx="1">
                  <c:v>28.19</c:v>
                </c:pt>
                <c:pt idx="2">
                  <c:v>33.61</c:v>
                </c:pt>
                <c:pt idx="3">
                  <c:v>34.94</c:v>
                </c:pt>
                <c:pt idx="4">
                  <c:v>31.36</c:v>
                </c:pt>
              </c:numCache>
            </c:numRef>
          </c:val>
          <c:extLst>
            <c:ext xmlns:c16="http://schemas.microsoft.com/office/drawing/2014/chart" uri="{C3380CC4-5D6E-409C-BE32-E72D297353CC}">
              <c16:uniqueId val="{00000000-8660-4157-9723-28C6C7C404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8660-4157-9723-28C6C7C404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471.24</c:v>
                </c:pt>
                <c:pt idx="1">
                  <c:v>554.38</c:v>
                </c:pt>
                <c:pt idx="2">
                  <c:v>474.88</c:v>
                </c:pt>
                <c:pt idx="3">
                  <c:v>452.47</c:v>
                </c:pt>
                <c:pt idx="4">
                  <c:v>522.98</c:v>
                </c:pt>
              </c:numCache>
            </c:numRef>
          </c:val>
          <c:extLst>
            <c:ext xmlns:c16="http://schemas.microsoft.com/office/drawing/2014/chart" uri="{C3380CC4-5D6E-409C-BE32-E72D297353CC}">
              <c16:uniqueId val="{00000000-15AC-4C39-A343-1AB8CA8062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15AC-4C39-A343-1AB8CA8062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島根県　美郷町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6">
        <f>データ!S6</f>
        <v>4353</v>
      </c>
      <c r="AM8" s="46"/>
      <c r="AN8" s="46"/>
      <c r="AO8" s="46"/>
      <c r="AP8" s="46"/>
      <c r="AQ8" s="46"/>
      <c r="AR8" s="46"/>
      <c r="AS8" s="46"/>
      <c r="AT8" s="45">
        <f>データ!T6</f>
        <v>282.92</v>
      </c>
      <c r="AU8" s="45"/>
      <c r="AV8" s="45"/>
      <c r="AW8" s="45"/>
      <c r="AX8" s="45"/>
      <c r="AY8" s="45"/>
      <c r="AZ8" s="45"/>
      <c r="BA8" s="45"/>
      <c r="BB8" s="45">
        <f>データ!U6</f>
        <v>15.39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5.38</v>
      </c>
      <c r="Q10" s="45"/>
      <c r="R10" s="45"/>
      <c r="S10" s="45"/>
      <c r="T10" s="45"/>
      <c r="U10" s="45"/>
      <c r="V10" s="45"/>
      <c r="W10" s="45">
        <f>データ!Q6</f>
        <v>100</v>
      </c>
      <c r="X10" s="45"/>
      <c r="Y10" s="45"/>
      <c r="Z10" s="45"/>
      <c r="AA10" s="45"/>
      <c r="AB10" s="45"/>
      <c r="AC10" s="45"/>
      <c r="AD10" s="46">
        <f>データ!R6</f>
        <v>3060</v>
      </c>
      <c r="AE10" s="46"/>
      <c r="AF10" s="46"/>
      <c r="AG10" s="46"/>
      <c r="AH10" s="46"/>
      <c r="AI10" s="46"/>
      <c r="AJ10" s="46"/>
      <c r="AK10" s="2"/>
      <c r="AL10" s="46">
        <f>データ!V6</f>
        <v>232</v>
      </c>
      <c r="AM10" s="46"/>
      <c r="AN10" s="46"/>
      <c r="AO10" s="46"/>
      <c r="AP10" s="46"/>
      <c r="AQ10" s="46"/>
      <c r="AR10" s="46"/>
      <c r="AS10" s="46"/>
      <c r="AT10" s="45">
        <f>データ!W6</f>
        <v>0.05</v>
      </c>
      <c r="AU10" s="45"/>
      <c r="AV10" s="45"/>
      <c r="AW10" s="45"/>
      <c r="AX10" s="45"/>
      <c r="AY10" s="45"/>
      <c r="AZ10" s="45"/>
      <c r="BA10" s="45"/>
      <c r="BB10" s="45">
        <f>データ!X6</f>
        <v>4640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【1,522.01】</v>
      </c>
      <c r="I86" s="12" t="str">
        <f>データ!CA6</f>
        <v>【37.79】</v>
      </c>
      <c r="J86" s="12" t="str">
        <f>データ!CL6</f>
        <v>【497.52】</v>
      </c>
      <c r="K86" s="12" t="str">
        <f>データ!CW6</f>
        <v>【46.97】</v>
      </c>
      <c r="L86" s="12" t="str">
        <f>データ!DH6</f>
        <v>【90.42】</v>
      </c>
      <c r="M86" s="12" t="s">
        <v>44</v>
      </c>
      <c r="N86" s="12" t="s">
        <v>44</v>
      </c>
      <c r="O86" s="12" t="str">
        <f>データ!EO6</f>
        <v>【0.00】</v>
      </c>
    </row>
  </sheetData>
  <sheetProtection algorithmName="SHA-512" hashValue="rFG8JU9L1CZ0HfgqDD4vWRMhRFlAP7bdWgxztX0s7bPOQNxu+3MmWMcZlFHj0xM7WMEjWCkgodqLtc/s/SRw1g==" saltValue="HDFEjBUWilpHDiDhu3xI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324485</v>
      </c>
      <c r="D6" s="19">
        <f t="shared" si="3"/>
        <v>47</v>
      </c>
      <c r="E6" s="19">
        <f t="shared" si="3"/>
        <v>17</v>
      </c>
      <c r="F6" s="19">
        <f t="shared" si="3"/>
        <v>9</v>
      </c>
      <c r="G6" s="19">
        <f t="shared" si="3"/>
        <v>0</v>
      </c>
      <c r="H6" s="19" t="str">
        <f t="shared" si="3"/>
        <v>島根県　美郷町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5.38</v>
      </c>
      <c r="Q6" s="20">
        <f t="shared" si="3"/>
        <v>100</v>
      </c>
      <c r="R6" s="20">
        <f t="shared" si="3"/>
        <v>3060</v>
      </c>
      <c r="S6" s="20">
        <f t="shared" si="3"/>
        <v>4353</v>
      </c>
      <c r="T6" s="20">
        <f t="shared" si="3"/>
        <v>282.92</v>
      </c>
      <c r="U6" s="20">
        <f t="shared" si="3"/>
        <v>15.39</v>
      </c>
      <c r="V6" s="20">
        <f t="shared" si="3"/>
        <v>232</v>
      </c>
      <c r="W6" s="20">
        <f t="shared" si="3"/>
        <v>0.05</v>
      </c>
      <c r="X6" s="20">
        <f t="shared" si="3"/>
        <v>4640</v>
      </c>
      <c r="Y6" s="21">
        <f>IF(Y7="",NA(),Y7)</f>
        <v>99.97</v>
      </c>
      <c r="Z6" s="21">
        <f t="shared" ref="Z6:AH6" si="4">IF(Z7="",NA(),Z7)</f>
        <v>91.16</v>
      </c>
      <c r="AA6" s="21">
        <f t="shared" si="4"/>
        <v>97.57</v>
      </c>
      <c r="AB6" s="21">
        <f t="shared" si="4"/>
        <v>99.96</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808.67</v>
      </c>
      <c r="BG6" s="21">
        <f t="shared" ref="BG6:BO6" si="7">IF(BG7="",NA(),BG7)</f>
        <v>1297.26</v>
      </c>
      <c r="BH6" s="21">
        <f t="shared" si="7"/>
        <v>1169.49</v>
      </c>
      <c r="BI6" s="21">
        <f t="shared" si="7"/>
        <v>925.94</v>
      </c>
      <c r="BJ6" s="21">
        <f t="shared" si="7"/>
        <v>1006.28</v>
      </c>
      <c r="BK6" s="21">
        <f t="shared" si="7"/>
        <v>1759.36</v>
      </c>
      <c r="BL6" s="21">
        <f t="shared" si="7"/>
        <v>1837.88</v>
      </c>
      <c r="BM6" s="21">
        <f t="shared" si="7"/>
        <v>1748.51</v>
      </c>
      <c r="BN6" s="21">
        <f t="shared" si="7"/>
        <v>1640.16</v>
      </c>
      <c r="BO6" s="21">
        <f t="shared" si="7"/>
        <v>1521.05</v>
      </c>
      <c r="BP6" s="20" t="str">
        <f>IF(BP7="","",IF(BP7="-","【-】","【"&amp;SUBSTITUTE(TEXT(BP7,"#,##0.00"),"-","△")&amp;"】"))</f>
        <v>【1,522.01】</v>
      </c>
      <c r="BQ6" s="21">
        <f>IF(BQ7="",NA(),BQ7)</f>
        <v>33.93</v>
      </c>
      <c r="BR6" s="21">
        <f t="shared" ref="BR6:BZ6" si="8">IF(BR7="",NA(),BR7)</f>
        <v>28.19</v>
      </c>
      <c r="BS6" s="21">
        <f t="shared" si="8"/>
        <v>33.61</v>
      </c>
      <c r="BT6" s="21">
        <f t="shared" si="8"/>
        <v>34.94</v>
      </c>
      <c r="BU6" s="21">
        <f t="shared" si="8"/>
        <v>31.36</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471.24</v>
      </c>
      <c r="CC6" s="21">
        <f t="shared" ref="CC6:CK6" si="9">IF(CC7="",NA(),CC7)</f>
        <v>554.38</v>
      </c>
      <c r="CD6" s="21">
        <f t="shared" si="9"/>
        <v>474.88</v>
      </c>
      <c r="CE6" s="21">
        <f t="shared" si="9"/>
        <v>452.47</v>
      </c>
      <c r="CF6" s="21">
        <f t="shared" si="9"/>
        <v>522.98</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39</v>
      </c>
      <c r="CN6" s="21">
        <f t="shared" ref="CN6:CV6" si="10">IF(CN7="",NA(),CN7)</f>
        <v>36.19</v>
      </c>
      <c r="CO6" s="21">
        <f t="shared" si="10"/>
        <v>38.1</v>
      </c>
      <c r="CP6" s="21">
        <f t="shared" si="10"/>
        <v>42.86</v>
      </c>
      <c r="CQ6" s="21">
        <f t="shared" si="10"/>
        <v>40.950000000000003</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100</v>
      </c>
      <c r="CY6" s="21">
        <f t="shared" ref="CY6:DG6" si="11">IF(CY7="",NA(),CY7)</f>
        <v>100</v>
      </c>
      <c r="CZ6" s="21">
        <f t="shared" si="11"/>
        <v>100</v>
      </c>
      <c r="DA6" s="21">
        <f t="shared" si="11"/>
        <v>100</v>
      </c>
      <c r="DB6" s="21">
        <f t="shared" si="11"/>
        <v>100</v>
      </c>
      <c r="DC6" s="21">
        <f t="shared" si="11"/>
        <v>89.88</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2021</v>
      </c>
      <c r="C7" s="23">
        <v>324485</v>
      </c>
      <c r="D7" s="23">
        <v>47</v>
      </c>
      <c r="E7" s="23">
        <v>17</v>
      </c>
      <c r="F7" s="23">
        <v>9</v>
      </c>
      <c r="G7" s="23">
        <v>0</v>
      </c>
      <c r="H7" s="23" t="s">
        <v>98</v>
      </c>
      <c r="I7" s="23" t="s">
        <v>99</v>
      </c>
      <c r="J7" s="23" t="s">
        <v>100</v>
      </c>
      <c r="K7" s="23" t="s">
        <v>101</v>
      </c>
      <c r="L7" s="23" t="s">
        <v>102</v>
      </c>
      <c r="M7" s="23" t="s">
        <v>103</v>
      </c>
      <c r="N7" s="24" t="s">
        <v>104</v>
      </c>
      <c r="O7" s="24" t="s">
        <v>105</v>
      </c>
      <c r="P7" s="24">
        <v>5.38</v>
      </c>
      <c r="Q7" s="24">
        <v>100</v>
      </c>
      <c r="R7" s="24">
        <v>3060</v>
      </c>
      <c r="S7" s="24">
        <v>4353</v>
      </c>
      <c r="T7" s="24">
        <v>282.92</v>
      </c>
      <c r="U7" s="24">
        <v>15.39</v>
      </c>
      <c r="V7" s="24">
        <v>232</v>
      </c>
      <c r="W7" s="24">
        <v>0.05</v>
      </c>
      <c r="X7" s="24">
        <v>4640</v>
      </c>
      <c r="Y7" s="24">
        <v>99.97</v>
      </c>
      <c r="Z7" s="24">
        <v>91.16</v>
      </c>
      <c r="AA7" s="24">
        <v>97.57</v>
      </c>
      <c r="AB7" s="24">
        <v>99.96</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808.67</v>
      </c>
      <c r="BG7" s="24">
        <v>1297.26</v>
      </c>
      <c r="BH7" s="24">
        <v>1169.49</v>
      </c>
      <c r="BI7" s="24">
        <v>925.94</v>
      </c>
      <c r="BJ7" s="24">
        <v>1006.28</v>
      </c>
      <c r="BK7" s="24">
        <v>1759.36</v>
      </c>
      <c r="BL7" s="24">
        <v>1837.88</v>
      </c>
      <c r="BM7" s="24">
        <v>1748.51</v>
      </c>
      <c r="BN7" s="24">
        <v>1640.16</v>
      </c>
      <c r="BO7" s="24">
        <v>1521.05</v>
      </c>
      <c r="BP7" s="24">
        <v>1522.01</v>
      </c>
      <c r="BQ7" s="24">
        <v>33.93</v>
      </c>
      <c r="BR7" s="24">
        <v>28.19</v>
      </c>
      <c r="BS7" s="24">
        <v>33.61</v>
      </c>
      <c r="BT7" s="24">
        <v>34.94</v>
      </c>
      <c r="BU7" s="24">
        <v>31.36</v>
      </c>
      <c r="BV7" s="24">
        <v>37.200000000000003</v>
      </c>
      <c r="BW7" s="24">
        <v>35.03</v>
      </c>
      <c r="BX7" s="24">
        <v>34.99</v>
      </c>
      <c r="BY7" s="24">
        <v>38.270000000000003</v>
      </c>
      <c r="BZ7" s="24">
        <v>37.520000000000003</v>
      </c>
      <c r="CA7" s="24">
        <v>37.79</v>
      </c>
      <c r="CB7" s="24">
        <v>471.24</v>
      </c>
      <c r="CC7" s="24">
        <v>554.38</v>
      </c>
      <c r="CD7" s="24">
        <v>474.88</v>
      </c>
      <c r="CE7" s="24">
        <v>452.47</v>
      </c>
      <c r="CF7" s="24">
        <v>522.98</v>
      </c>
      <c r="CG7" s="24">
        <v>508.64</v>
      </c>
      <c r="CH7" s="24">
        <v>525.22</v>
      </c>
      <c r="CI7" s="24">
        <v>520.91999999999996</v>
      </c>
      <c r="CJ7" s="24">
        <v>486.77</v>
      </c>
      <c r="CK7" s="24">
        <v>502.1</v>
      </c>
      <c r="CL7" s="24">
        <v>497.52</v>
      </c>
      <c r="CM7" s="24">
        <v>39</v>
      </c>
      <c r="CN7" s="24">
        <v>36.19</v>
      </c>
      <c r="CO7" s="24">
        <v>38.1</v>
      </c>
      <c r="CP7" s="24">
        <v>42.86</v>
      </c>
      <c r="CQ7" s="24">
        <v>40.950000000000003</v>
      </c>
      <c r="CR7" s="24">
        <v>34.29</v>
      </c>
      <c r="CS7" s="24">
        <v>35.340000000000003</v>
      </c>
      <c r="CT7" s="24">
        <v>34.68</v>
      </c>
      <c r="CU7" s="24">
        <v>34.700000000000003</v>
      </c>
      <c r="CV7" s="24">
        <v>46.83</v>
      </c>
      <c r="CW7" s="24">
        <v>46.97</v>
      </c>
      <c r="CX7" s="24">
        <v>100</v>
      </c>
      <c r="CY7" s="24">
        <v>100</v>
      </c>
      <c r="CZ7" s="24">
        <v>100</v>
      </c>
      <c r="DA7" s="24">
        <v>100</v>
      </c>
      <c r="DB7" s="24">
        <v>100</v>
      </c>
      <c r="DC7" s="24">
        <v>89.88</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2022-12-01T02:05:26Z</dcterms:created>
  <dcterms:modified xsi:type="dcterms:W3CDTF">2023-02-21T07:24:13Z</dcterms:modified>
  <cp:category/>
</cp:coreProperties>
</file>