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1_川本町\"/>
    </mc:Choice>
  </mc:AlternateContent>
  <workbookProtection workbookAlgorithmName="SHA-512" workbookHashValue="fvkG4uf5Xw0OhAjl3CGDv76juL4SKpj/101OafsF1oNZsghpLAvOA5q1+lT5YohsP4NSwYCzGPKDSMm7atCzeg==" workbookSaltValue="90md3EnzoSlQRX81rPuJ7A==" workbookSpinCount="100000" lockStructure="1"/>
  <bookViews>
    <workbookView xWindow="0" yWindow="0" windowWidth="23040" windowHeight="898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<sst xmlns="http://schemas.openxmlformats.org/spreadsheetml/2006/main" count="233" uniqueCount="118">
  <si>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</si>
  <si>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</si>
  <si>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</si>
  <si>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</si>
  <si>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</si>
  <si>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</si>
  <si>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</si>
  <si>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</si>
  <si>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</si>
  <si>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</si>
  <si>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</si>
  <si>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</si>
  <si>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</si>
  <si>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</si>
  <si>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</si>
  <si>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</si>
  <si>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</si>
  <si>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</si>
  <si>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</si>
  <si>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</si>
  <si>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</si>
  <si>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</si>
  <si>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</si>
  <si>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</si>
  <si>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</si>
  <si>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</si>
  <si>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</si>
  <si>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</si>
  <si>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</si>
  <si>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</si>
  <si>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</si>
  <si>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</si>
  <si>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</si>
  <si>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</si>
  <si>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</si>
  <si>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</si>
  <si>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</si>
  <si>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</si>
  <si>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</si>
  <si>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</si>
  <si>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</si>
  <si>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</si>
  <si>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</si>
  <si>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</si>
  <si>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</si>
  <si>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</si>
  <si>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</si>
  <si>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</si>
  <si>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</si>
  <si>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</si>
  <si>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</si>
  <si>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</si>
  <si>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</si>
  <si>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</si>
  <si>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</si>
  <si>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</si>
  <si>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</si>
  <si>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</si>
  <si>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</si>
  <si>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</si>
  <si>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</si>
  <si>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</si>
  <si>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</si>
  <si>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</si>
  <si>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</si>
  <si>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</si>
  <si>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</si>
  <si>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</si>
  <si>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</si>
  <si>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</si>
  <si>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</si>
  <si>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</si>
  <si>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</si>
  <si>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</si>
  <si>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</si>
  <si>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</si>
  <si>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</si>
  <si>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</si>
  <si>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</si>
  <si>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</si>
  <si>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</si>
  <si>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</si>
  <si>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</si>
  <si>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</si>
  <si>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</si>
  <si>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</si>
  <si>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</si>
  <si>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</si>
  <si>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</si>
  <si>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</si>
  <si>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</si>
  <si>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</si>
  <si>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</si>
  <si>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</si>
  <si>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</si>
  <si>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</si>
  <si>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</si>
  <si>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</si>
  <si>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</si>
  <si>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</si>
  <si>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</si>
  <si>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</si>
  <si>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</si>
  <si>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</si>
  <si>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</si>
  <si>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</si>
  <si>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</si>
  <si>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</si>
  <si>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</si>
  <si>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</si>
  <si>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</si>
  <si>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</si>
  <si>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</si>
  <si>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</si>
  <si>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</si>
  <si>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収益的収支比率は、企業債償還金の増加に伴い前年度より低下してる。
　企業債残高対給水収益比率は近年横ばいとなってるが、類似団体に比べると高い状況である。建設改良事業（施設改良）を起債事業で実施しているためである。
　料金回収率は類似団体に比べ低くなっており、給水に係る費用を給水収益以外の財源で賄っているため、今後、適切な料金体系に見直す必要性がある。
　給水原価が高くなっているのは、企業債償還金の増加及び有収水量の低下が原因である。
　施設利用率が類似団体に比べ低くなっているのは、施設規模は以前の上水道事業時と変わってないものの給水人口が著しく減少しているためである。
　有収率は類似団体に比べ同程度ではあるが、依然低い状況であるため、有収率向上に向け更なる対策を講じる必要がある。</t>
    <rPh sb="1" eb="4">
      <t>シュウエキテキ</t>
    </rPh>
    <rPh sb="4" eb="6">
      <t>シュウシ</t>
    </rPh>
    <rPh sb="6" eb="8">
      <t>ヒリツ</t>
    </rPh>
    <rPh sb="10" eb="13">
      <t>キギョウサイ</t>
    </rPh>
    <rPh sb="13" eb="16">
      <t>ショウカンキン</t>
    </rPh>
    <rPh sb="17" eb="19">
      <t>ゾウカ</t>
    </rPh>
    <rPh sb="20" eb="21">
      <t>トモナ</t>
    </rPh>
    <rPh sb="22" eb="25">
      <t>ゼンネンド</t>
    </rPh>
    <rPh sb="27" eb="29">
      <t>テイカ</t>
    </rPh>
    <rPh sb="35" eb="38">
      <t>キギョウサイ</t>
    </rPh>
    <rPh sb="38" eb="40">
      <t>ザンダカ</t>
    </rPh>
    <rPh sb="40" eb="41">
      <t>タイ</t>
    </rPh>
    <rPh sb="41" eb="43">
      <t>キュウスイ</t>
    </rPh>
    <rPh sb="43" eb="45">
      <t>シュウエキ</t>
    </rPh>
    <rPh sb="45" eb="47">
      <t>ヒリツ</t>
    </rPh>
    <rPh sb="48" eb="50">
      <t>キンネン</t>
    </rPh>
    <rPh sb="50" eb="51">
      <t>ヨコ</t>
    </rPh>
    <rPh sb="60" eb="62">
      <t>ルイジ</t>
    </rPh>
    <rPh sb="62" eb="64">
      <t>ダンタイ</t>
    </rPh>
    <rPh sb="65" eb="66">
      <t>クラ</t>
    </rPh>
    <rPh sb="69" eb="70">
      <t>タカ</t>
    </rPh>
    <rPh sb="71" eb="73">
      <t>ジョウキョウ</t>
    </rPh>
    <rPh sb="77" eb="79">
      <t>ケンセツ</t>
    </rPh>
    <rPh sb="79" eb="81">
      <t>カイリョウ</t>
    </rPh>
    <rPh sb="81" eb="83">
      <t>ジギョウ</t>
    </rPh>
    <rPh sb="84" eb="86">
      <t>シセツ</t>
    </rPh>
    <rPh sb="86" eb="88">
      <t>カイリョウ</t>
    </rPh>
    <rPh sb="90" eb="92">
      <t>キサイ</t>
    </rPh>
    <rPh sb="92" eb="94">
      <t>ジギョウ</t>
    </rPh>
    <rPh sb="95" eb="97">
      <t>ジッシ</t>
    </rPh>
    <rPh sb="109" eb="111">
      <t>リョウキン</t>
    </rPh>
    <rPh sb="111" eb="114">
      <t>カイシュウリツ</t>
    </rPh>
    <rPh sb="115" eb="119">
      <t>ルイジダンタイ</t>
    </rPh>
    <rPh sb="120" eb="121">
      <t>クラ</t>
    </rPh>
    <rPh sb="122" eb="123">
      <t>ヒク</t>
    </rPh>
    <rPh sb="130" eb="132">
      <t>キュウスイ</t>
    </rPh>
    <rPh sb="133" eb="134">
      <t>カカ</t>
    </rPh>
    <rPh sb="135" eb="137">
      <t>ヒヨウ</t>
    </rPh>
    <rPh sb="138" eb="140">
      <t>キュウスイ</t>
    </rPh>
    <rPh sb="140" eb="142">
      <t>シュウエキ</t>
    </rPh>
    <rPh sb="142" eb="144">
      <t>イガイ</t>
    </rPh>
    <rPh sb="145" eb="147">
      <t>ザイゲン</t>
    </rPh>
    <rPh sb="148" eb="149">
      <t>マカナ</t>
    </rPh>
    <rPh sb="156" eb="158">
      <t>コンゴ</t>
    </rPh>
    <rPh sb="159" eb="161">
      <t>テキセツ</t>
    </rPh>
    <rPh sb="162" eb="164">
      <t>リョウキン</t>
    </rPh>
    <rPh sb="164" eb="166">
      <t>タイケイ</t>
    </rPh>
    <rPh sb="167" eb="169">
      <t>ミナオ</t>
    </rPh>
    <rPh sb="170" eb="173">
      <t>ヒツヨウセイ</t>
    </rPh>
    <rPh sb="179" eb="183">
      <t>キュウスイゲンカ</t>
    </rPh>
    <rPh sb="184" eb="185">
      <t>タカ</t>
    </rPh>
    <rPh sb="194" eb="197">
      <t>キギョウサイ</t>
    </rPh>
    <rPh sb="197" eb="200">
      <t>ショウカンキン</t>
    </rPh>
    <rPh sb="201" eb="203">
      <t>ゾウカ</t>
    </rPh>
    <rPh sb="203" eb="204">
      <t>オヨ</t>
    </rPh>
    <rPh sb="205" eb="207">
      <t>ユウシュウ</t>
    </rPh>
    <rPh sb="207" eb="209">
      <t>スイリョウ</t>
    </rPh>
    <rPh sb="210" eb="212">
      <t>テイカ</t>
    </rPh>
    <rPh sb="213" eb="215">
      <t>ゲンイン</t>
    </rPh>
    <rPh sb="221" eb="223">
      <t>シセツ</t>
    </rPh>
    <rPh sb="223" eb="226">
      <t>リヨウリツ</t>
    </rPh>
    <rPh sb="227" eb="231">
      <t>ルイジダンタイ</t>
    </rPh>
    <rPh sb="232" eb="233">
      <t>クラ</t>
    </rPh>
    <rPh sb="234" eb="235">
      <t>ヒク</t>
    </rPh>
    <rPh sb="244" eb="246">
      <t>シセツ</t>
    </rPh>
    <rPh sb="246" eb="248">
      <t>キボ</t>
    </rPh>
    <rPh sb="249" eb="251">
      <t>イゼン</t>
    </rPh>
    <rPh sb="252" eb="255">
      <t>ジョウスイドウ</t>
    </rPh>
    <rPh sb="255" eb="257">
      <t>ジギョウ</t>
    </rPh>
    <rPh sb="257" eb="258">
      <t>ジ</t>
    </rPh>
    <rPh sb="259" eb="260">
      <t>カ</t>
    </rPh>
    <rPh sb="268" eb="270">
      <t>キュウスイ</t>
    </rPh>
    <rPh sb="270" eb="272">
      <t>ジンコウ</t>
    </rPh>
    <rPh sb="273" eb="274">
      <t>イチジル</t>
    </rPh>
    <rPh sb="276" eb="278">
      <t>ゲンショウ</t>
    </rPh>
    <rPh sb="290" eb="293">
      <t>ユウシュウリツ</t>
    </rPh>
    <rPh sb="294" eb="298">
      <t>ルイジダンタイ</t>
    </rPh>
    <rPh sb="299" eb="300">
      <t>クラ</t>
    </rPh>
    <rPh sb="301" eb="304">
      <t>ドウテイド</t>
    </rPh>
    <rPh sb="310" eb="312">
      <t>イゼン</t>
    </rPh>
    <rPh sb="312" eb="313">
      <t>ヒク</t>
    </rPh>
    <rPh sb="314" eb="316">
      <t>ジョウキョウ</t>
    </rPh>
    <rPh sb="322" eb="325">
      <t>ユウシュウリツ</t>
    </rPh>
    <rPh sb="325" eb="327">
      <t>コウジョウ</t>
    </rPh>
    <rPh sb="328" eb="329">
      <t>ム</t>
    </rPh>
    <rPh sb="330" eb="331">
      <t>サラ</t>
    </rPh>
    <rPh sb="333" eb="335">
      <t>タイサク</t>
    </rPh>
    <rPh sb="336" eb="337">
      <t>コウ</t>
    </rPh>
    <rPh sb="339" eb="341">
      <t>ヒツヨウ</t>
    </rPh>
    <phoneticPr fontId="4"/>
  </si>
  <si>
    <t>　管路については、概ね更新は完了しているが、構築物（浄水場等）については耐用年数が近づきつつあるため、今後、適正な更新計画が必要となる。</t>
    <rPh sb="1" eb="3">
      <t>カンロ</t>
    </rPh>
    <rPh sb="9" eb="10">
      <t>オオム</t>
    </rPh>
    <rPh sb="11" eb="13">
      <t>コウシン</t>
    </rPh>
    <rPh sb="14" eb="16">
      <t>カンリョウ</t>
    </rPh>
    <rPh sb="22" eb="25">
      <t>コウチクブツ</t>
    </rPh>
    <rPh sb="26" eb="29">
      <t>ジョウスイジョウ</t>
    </rPh>
    <rPh sb="29" eb="30">
      <t>トウ</t>
    </rPh>
    <rPh sb="36" eb="38">
      <t>タイヨウ</t>
    </rPh>
    <rPh sb="38" eb="40">
      <t>ネンスウ</t>
    </rPh>
    <rPh sb="41" eb="42">
      <t>チカ</t>
    </rPh>
    <rPh sb="51" eb="53">
      <t>コンゴ</t>
    </rPh>
    <rPh sb="54" eb="56">
      <t>テキセイ</t>
    </rPh>
    <rPh sb="57" eb="59">
      <t>コウシン</t>
    </rPh>
    <rPh sb="59" eb="61">
      <t>ケイカク</t>
    </rPh>
    <rPh sb="62" eb="64">
      <t>ヒツヨウ</t>
    </rPh>
    <phoneticPr fontId="4"/>
  </si>
  <si>
    <t>　給水人口の減少する中で、料金収入の大幅な減少が予測されることから、今後の維持管理運営は基より建設改良の投資については、より計画的に進めていく必要がある。
　料金改定についても早急に進めて行く必要がある。</t>
    <rPh sb="1" eb="3">
      <t>キュウスイ</t>
    </rPh>
    <rPh sb="3" eb="5">
      <t>ジンコウ</t>
    </rPh>
    <rPh sb="6" eb="8">
      <t>ゲンショウ</t>
    </rPh>
    <rPh sb="10" eb="11">
      <t>ナカ</t>
    </rPh>
    <rPh sb="13" eb="15">
      <t>リョウキン</t>
    </rPh>
    <rPh sb="15" eb="17">
      <t>シュウニュウ</t>
    </rPh>
    <rPh sb="18" eb="20">
      <t>オオハバ</t>
    </rPh>
    <rPh sb="21" eb="23">
      <t>ゲンショウ</t>
    </rPh>
    <rPh sb="24" eb="26">
      <t>ヨソク</t>
    </rPh>
    <rPh sb="34" eb="36">
      <t>コンゴ</t>
    </rPh>
    <rPh sb="37" eb="39">
      <t>イジ</t>
    </rPh>
    <rPh sb="39" eb="41">
      <t>カンリ</t>
    </rPh>
    <rPh sb="41" eb="43">
      <t>ウンエイ</t>
    </rPh>
    <rPh sb="44" eb="45">
      <t>モト</t>
    </rPh>
    <rPh sb="47" eb="49">
      <t>ケンセツ</t>
    </rPh>
    <rPh sb="49" eb="51">
      <t>カイリョウ</t>
    </rPh>
    <rPh sb="52" eb="54">
      <t>トウシ</t>
    </rPh>
    <rPh sb="62" eb="65">
      <t>ケイカクテキ</t>
    </rPh>
    <rPh sb="66" eb="67">
      <t>スス</t>
    </rPh>
    <rPh sb="71" eb="73">
      <t>ヒツヨウ</t>
    </rPh>
    <rPh sb="79" eb="81">
      <t>リョウキン</t>
    </rPh>
    <rPh sb="81" eb="83">
      <t>カイテイ</t>
    </rPh>
    <rPh sb="88" eb="90">
      <t>ソウキュウ</t>
    </rPh>
    <rPh sb="91" eb="92">
      <t>スス</t>
    </rPh>
    <rPh sb="94" eb="95">
      <t>イ</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</si>
</sst>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0.82</c:v>
                </c:pt>
                <c:pt idx="4" formatCode="#,##0.00;&quot;△&quot;#,##0.00;&quot;-&quot;">
                  <c:v>0.61</c:v>
                </c:pt>
              </c:numCache>
            </c:numRef>
          </c:val>
          <c:extLst>
            <c:ext xmlns:c16="http://schemas.microsoft.com/office/drawing/2014/chart" uri="{C3380CC4-5D6E-409C-BE32-E72D297353CC}">
              <c16:uniqueId val="{00000000-F8A8-48D2-9576-26C7070C22E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8A8-48D2-9576-26C7070C22E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25.73</c:v>
                </c:pt>
                <c:pt idx="1">
                  <c:v>25.83</c:v>
                </c:pt>
                <c:pt idx="2">
                  <c:v>25.87</c:v>
                </c:pt>
                <c:pt idx="3">
                  <c:v>25.92</c:v>
                </c:pt>
                <c:pt idx="4">
                  <c:v>23.8</c:v>
                </c:pt>
              </c:numCache>
            </c:numRef>
          </c:val>
          <c:extLst>
            <c:ext xmlns:c16="http://schemas.microsoft.com/office/drawing/2014/chart" uri="{C3380CC4-5D6E-409C-BE32-E72D297353CC}">
              <c16:uniqueId val="{00000000-0AD1-4BB5-92BE-D3DB8051854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0AD1-4BB5-92BE-D3DB8051854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75.569999999999993</c:v>
                </c:pt>
                <c:pt idx="1">
                  <c:v>71.959999999999994</c:v>
                </c:pt>
                <c:pt idx="2">
                  <c:v>69.3</c:v>
                </c:pt>
                <c:pt idx="3">
                  <c:v>71.13</c:v>
                </c:pt>
                <c:pt idx="4">
                  <c:v>73.569999999999993</c:v>
                </c:pt>
              </c:numCache>
            </c:numRef>
          </c:val>
          <c:extLst>
            <c:ext xmlns:c16="http://schemas.microsoft.com/office/drawing/2014/chart" uri="{C3380CC4-5D6E-409C-BE32-E72D297353CC}">
              <c16:uniqueId val="{00000000-B794-4206-8D77-A9DC8628039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B794-4206-8D77-A9DC8628039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79.16</c:v>
                </c:pt>
                <c:pt idx="1">
                  <c:v>94.26</c:v>
                </c:pt>
                <c:pt idx="2">
                  <c:v>68.78</c:v>
                </c:pt>
                <c:pt idx="3">
                  <c:v>82.97</c:v>
                </c:pt>
                <c:pt idx="4">
                  <c:v>56.67</c:v>
                </c:pt>
              </c:numCache>
            </c:numRef>
          </c:val>
          <c:extLst>
            <c:ext xmlns:c16="http://schemas.microsoft.com/office/drawing/2014/chart" uri="{C3380CC4-5D6E-409C-BE32-E72D297353CC}">
              <c16:uniqueId val="{00000000-C05F-41FA-B6DF-67D7847197A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C05F-41FA-B6DF-67D7847197A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55-4AB7-9E49-2CC6A645052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5-4AB7-9E49-2CC6A645052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D4-4C57-9BAA-6729080D2A2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D4-4C57-9BAA-6729080D2A2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5E-4D59-AF4F-C834D56CFDE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5E-4D59-AF4F-C834D56CFDE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3-448F-8C22-FED03BB357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3-448F-8C22-FED03BB357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1193.7</c:v>
                </c:pt>
                <c:pt idx="1">
                  <c:v>1215.77</c:v>
                </c:pt>
                <c:pt idx="2">
                  <c:v>1312.51</c:v>
                </c:pt>
                <c:pt idx="3">
                  <c:v>1311.36</c:v>
                </c:pt>
                <c:pt idx="4">
                  <c:v>1316.01</c:v>
                </c:pt>
              </c:numCache>
            </c:numRef>
          </c:val>
          <c:extLst>
            <c:ext xmlns:c16="http://schemas.microsoft.com/office/drawing/2014/chart" uri="{C3380CC4-5D6E-409C-BE32-E72D297353CC}">
              <c16:uniqueId val="{00000000-E54E-427F-8E09-B7D148736A7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E54E-427F-8E09-B7D148736A7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73.099999999999994</c:v>
                </c:pt>
                <c:pt idx="1">
                  <c:v>72.040000000000006</c:v>
                </c:pt>
                <c:pt idx="2">
                  <c:v>62.91</c:v>
                </c:pt>
                <c:pt idx="3">
                  <c:v>66.37</c:v>
                </c:pt>
                <c:pt idx="4">
                  <c:v>51.7</c:v>
                </c:pt>
              </c:numCache>
            </c:numRef>
          </c:val>
          <c:extLst>
            <c:ext xmlns:c16="http://schemas.microsoft.com/office/drawing/2014/chart" uri="{C3380CC4-5D6E-409C-BE32-E72D297353CC}">
              <c16:uniqueId val="{00000000-60FC-4039-94C3-7C92366F720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60FC-4039-94C3-7C92366F720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331.73</c:v>
                </c:pt>
                <c:pt idx="1">
                  <c:v>354.65</c:v>
                </c:pt>
                <c:pt idx="2">
                  <c:v>405.15</c:v>
                </c:pt>
                <c:pt idx="3">
                  <c:v>378.23</c:v>
                </c:pt>
                <c:pt idx="4">
                  <c:v>494.44</c:v>
                </c:pt>
              </c:numCache>
            </c:numRef>
          </c:val>
          <c:extLst>
            <c:ext xmlns:c16="http://schemas.microsoft.com/office/drawing/2014/chart" uri="{C3380CC4-5D6E-409C-BE32-E72D297353CC}">
              <c16:uniqueId val="{00000000-8010-48C8-BD21-D61BACF3BDC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8010-48C8-BD21-D61BACF3BDC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川本町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3162</v>
      </c>
      <c r="AM8" s="37"/>
      <c r="AN8" s="37"/>
      <c r="AO8" s="37"/>
      <c r="AP8" s="37"/>
      <c r="AQ8" s="37"/>
      <c r="AR8" s="37"/>
      <c r="AS8" s="37"/>
      <c r="AT8" s="38">
        <f>データ!$S$6</f>
        <v>106.43</v>
      </c>
      <c r="AU8" s="38"/>
      <c r="AV8" s="38"/>
      <c r="AW8" s="38"/>
      <c r="AX8" s="38"/>
      <c r="AY8" s="38"/>
      <c r="AZ8" s="38"/>
      <c r="BA8" s="38"/>
      <c r="BB8" s="38">
        <f>データ!$T$6</f>
        <v>29.71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88.52</v>
      </c>
      <c r="Q10" s="38"/>
      <c r="R10" s="38"/>
      <c r="S10" s="38"/>
      <c r="T10" s="38"/>
      <c r="U10" s="38"/>
      <c r="V10" s="38"/>
      <c r="W10" s="37">
        <f>データ!$Q$6</f>
        <v>4180</v>
      </c>
      <c r="X10" s="37"/>
      <c r="Y10" s="37"/>
      <c r="Z10" s="37"/>
      <c r="AA10" s="37"/>
      <c r="AB10" s="37"/>
      <c r="AC10" s="37"/>
      <c r="AD10" s="2"/>
      <c r="AE10" s="2"/>
      <c r="AF10" s="2"/>
      <c r="AG10" s="2"/>
      <c r="AH10" s="2"/>
      <c r="AI10" s="2"/>
      <c r="AJ10" s="2"/>
      <c r="AK10" s="2"/>
      <c r="AL10" s="37">
        <f>データ!$U$6</f>
        <v>2713</v>
      </c>
      <c r="AM10" s="37"/>
      <c r="AN10" s="37"/>
      <c r="AO10" s="37"/>
      <c r="AP10" s="37"/>
      <c r="AQ10" s="37"/>
      <c r="AR10" s="37"/>
      <c r="AS10" s="37"/>
      <c r="AT10" s="38">
        <f>データ!$V$6</f>
        <v>14.85</v>
      </c>
      <c r="AU10" s="38"/>
      <c r="AV10" s="38"/>
      <c r="AW10" s="38"/>
      <c r="AX10" s="38"/>
      <c r="AY10" s="38"/>
      <c r="AZ10" s="38"/>
      <c r="BA10" s="38"/>
      <c r="BB10" s="38">
        <f>データ!$W$6</f>
        <v>182.69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VbAaD3MK+HuY4Y5WUgY4xZCOEhp+igpMelZkAKVjvSRe4HATSa7zGWOyVJUHy05hyPyUAfjKyIYoNNn+F75v7Q==" saltValue="jPm1uG0dNWFNt8AXph7Q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324418</v>
      </c>
      <c r="D6" s="20">
        <f t="shared" si="3"/>
        <v>47</v>
      </c>
      <c r="E6" s="20">
        <f t="shared" si="3"/>
        <v>1</v>
      </c>
      <c r="F6" s="20">
        <f t="shared" si="3"/>
        <v>0</v>
      </c>
      <c r="G6" s="20">
        <f t="shared" si="3"/>
        <v>0</v>
      </c>
      <c r="H6" s="20" t="str">
        <f t="shared" si="3"/>
        <v>島根県　川本町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88.52</v>
      </c>
      <c r="Q6" s="21">
        <f t="shared" si="3"/>
        <v>4180</v>
      </c>
      <c r="R6" s="21">
        <f t="shared" si="3"/>
        <v>3162</v>
      </c>
      <c r="S6" s="21">
        <f t="shared" si="3"/>
        <v>106.43</v>
      </c>
      <c r="T6" s="21">
        <f t="shared" si="3"/>
        <v>29.71</v>
      </c>
      <c r="U6" s="21">
        <f t="shared" si="3"/>
        <v>2713</v>
      </c>
      <c r="V6" s="21">
        <f t="shared" si="3"/>
        <v>14.85</v>
      </c>
      <c r="W6" s="21">
        <f t="shared" si="3"/>
        <v>182.69</v>
      </c>
      <c r="X6" s="22">
        <f>IF(X7="",NA(),X7)</f>
        <v>79.16</v>
      </c>
      <c r="Y6" s="22">
        <f t="shared" ref="Y6:AG6" si="4">IF(Y7="",NA(),Y7)</f>
        <v>94.26</v>
      </c>
      <c r="Z6" s="22">
        <f t="shared" si="4"/>
        <v>68.78</v>
      </c>
      <c r="AA6" s="22">
        <f t="shared" si="4"/>
        <v>82.97</v>
      </c>
      <c r="AB6" s="22">
        <f t="shared" si="4"/>
        <v>56.67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1193.7</v>
      </c>
      <c r="BF6" s="22">
        <f t="shared" ref="BF6:BN6" si="7">IF(BF7="",NA(),BF7)</f>
        <v>1215.77</v>
      </c>
      <c r="BG6" s="22">
        <f t="shared" si="7"/>
        <v>1312.51</v>
      </c>
      <c r="BH6" s="22">
        <f t="shared" si="7"/>
        <v>1311.36</v>
      </c>
      <c r="BI6" s="22">
        <f t="shared" si="7"/>
        <v>1316.01</v>
      </c>
      <c r="BJ6" s="22">
        <f t="shared" si="7"/>
        <v>1061.58</v>
      </c>
      <c r="BK6" s="22">
        <f t="shared" si="7"/>
        <v>1007.7</v>
      </c>
      <c r="BL6" s="22">
        <f t="shared" si="7"/>
        <v>1018.52</v>
      </c>
      <c r="BM6" s="22">
        <f t="shared" si="7"/>
        <v>949.61</v>
      </c>
      <c r="BN6" s="22">
        <f t="shared" si="7"/>
        <v>918.84</v>
      </c>
      <c r="BO6" s="21" t="str">
        <f>IF(BO7="","",IF(BO7="-","【-】","【"&amp;SUBSTITUTE(TEXT(BO7,"#,##0.00"),"-","△")&amp;"】"))</f>
        <v>【940.88】</v>
      </c>
      <c r="BP6" s="22">
        <f>IF(BP7="",NA(),BP7)</f>
        <v>73.099999999999994</v>
      </c>
      <c r="BQ6" s="22">
        <f t="shared" ref="BQ6:BY6" si="8">IF(BQ7="",NA(),BQ7)</f>
        <v>72.040000000000006</v>
      </c>
      <c r="BR6" s="22">
        <f t="shared" si="8"/>
        <v>62.91</v>
      </c>
      <c r="BS6" s="22">
        <f t="shared" si="8"/>
        <v>66.37</v>
      </c>
      <c r="BT6" s="22">
        <f t="shared" si="8"/>
        <v>51.7</v>
      </c>
      <c r="BU6" s="22">
        <f t="shared" si="8"/>
        <v>58.52</v>
      </c>
      <c r="BV6" s="22">
        <f t="shared" si="8"/>
        <v>59.22</v>
      </c>
      <c r="BW6" s="22">
        <f t="shared" si="8"/>
        <v>58.79</v>
      </c>
      <c r="BX6" s="22">
        <f t="shared" si="8"/>
        <v>58.41</v>
      </c>
      <c r="BY6" s="22">
        <f t="shared" si="8"/>
        <v>58.27</v>
      </c>
      <c r="BZ6" s="21" t="str">
        <f>IF(BZ7="","",IF(BZ7="-","【-】","【"&amp;SUBSTITUTE(TEXT(BZ7,"#,##0.00"),"-","△")&amp;"】"))</f>
        <v>【54.59】</v>
      </c>
      <c r="CA6" s="22">
        <f>IF(CA7="",NA(),CA7)</f>
        <v>331.73</v>
      </c>
      <c r="CB6" s="22">
        <f t="shared" ref="CB6:CJ6" si="9">IF(CB7="",NA(),CB7)</f>
        <v>354.65</v>
      </c>
      <c r="CC6" s="22">
        <f t="shared" si="9"/>
        <v>405.15</v>
      </c>
      <c r="CD6" s="22">
        <f t="shared" si="9"/>
        <v>378.23</v>
      </c>
      <c r="CE6" s="22">
        <f t="shared" si="9"/>
        <v>494.44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25.73</v>
      </c>
      <c r="CM6" s="22">
        <f t="shared" ref="CM6:CU6" si="10">IF(CM7="",NA(),CM7)</f>
        <v>25.83</v>
      </c>
      <c r="CN6" s="22">
        <f t="shared" si="10"/>
        <v>25.87</v>
      </c>
      <c r="CO6" s="22">
        <f t="shared" si="10"/>
        <v>25.92</v>
      </c>
      <c r="CP6" s="22">
        <f t="shared" si="10"/>
        <v>23.8</v>
      </c>
      <c r="CQ6" s="22">
        <f t="shared" si="10"/>
        <v>57.3</v>
      </c>
      <c r="CR6" s="22">
        <f t="shared" si="10"/>
        <v>56.76</v>
      </c>
      <c r="CS6" s="22">
        <f t="shared" si="10"/>
        <v>56.04</v>
      </c>
      <c r="CT6" s="22">
        <f t="shared" si="10"/>
        <v>58.52</v>
      </c>
      <c r="CU6" s="22">
        <f t="shared" si="10"/>
        <v>58.88</v>
      </c>
      <c r="CV6" s="21" t="str">
        <f>IF(CV7="","",IF(CV7="-","【-】","【"&amp;SUBSTITUTE(TEXT(CV7,"#,##0.00"),"-","△")&amp;"】"))</f>
        <v>【56.42】</v>
      </c>
      <c r="CW6" s="22">
        <f>IF(CW7="",NA(),CW7)</f>
        <v>75.569999999999993</v>
      </c>
      <c r="CX6" s="22">
        <f t="shared" ref="CX6:DF6" si="11">IF(CX7="",NA(),CX7)</f>
        <v>71.959999999999994</v>
      </c>
      <c r="CY6" s="22">
        <f t="shared" si="11"/>
        <v>69.3</v>
      </c>
      <c r="CZ6" s="22">
        <f t="shared" si="11"/>
        <v>71.13</v>
      </c>
      <c r="DA6" s="22">
        <f t="shared" si="11"/>
        <v>73.569999999999993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0.82</v>
      </c>
      <c r="EH6" s="22">
        <f t="shared" si="14"/>
        <v>0.61</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324418</v>
      </c>
      <c r="D7" s="24">
        <v>47</v>
      </c>
      <c r="E7" s="24">
        <v>1</v>
      </c>
      <c r="F7" s="24">
        <v>0</v>
      </c>
      <c r="G7" s="24">
        <v>0</v>
      </c>
      <c r="H7" s="24" t="s">
        <v>97</v>
      </c>
      <c r="I7" s="24" t="s">
        <v>98</v>
      </c>
      <c r="J7" s="24" t="s">
        <v>99</v>
      </c>
      <c r="K7" s="24" t="s">
        <v>100</v>
      </c>
      <c r="L7" s="24" t="s">
        <v>101</v>
      </c>
      <c r="M7" s="24" t="s">
        <v>102</v>
      </c>
      <c r="N7" s="25" t="s">
        <v>103</v>
      </c>
      <c r="O7" s="25" t="s">
        <v>104</v>
      </c>
      <c r="P7" s="25">
        <v>88.52</v>
      </c>
      <c r="Q7" s="25">
        <v>4180</v>
      </c>
      <c r="R7" s="25">
        <v>3162</v>
      </c>
      <c r="S7" s="25">
        <v>106.43</v>
      </c>
      <c r="T7" s="25">
        <v>29.71</v>
      </c>
      <c r="U7" s="25">
        <v>2713</v>
      </c>
      <c r="V7" s="25">
        <v>14.85</v>
      </c>
      <c r="W7" s="25">
        <v>182.69</v>
      </c>
      <c r="X7" s="25">
        <v>79.16</v>
      </c>
      <c r="Y7" s="25">
        <v>94.26</v>
      </c>
      <c r="Z7" s="25">
        <v>68.78</v>
      </c>
      <c r="AA7" s="25">
        <v>82.97</v>
      </c>
      <c r="AB7" s="25">
        <v>56.67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1193.7</v>
      </c>
      <c r="BF7" s="25">
        <v>1215.77</v>
      </c>
      <c r="BG7" s="25">
        <v>1312.51</v>
      </c>
      <c r="BH7" s="25">
        <v>1311.36</v>
      </c>
      <c r="BI7" s="25">
        <v>1316.01</v>
      </c>
      <c r="BJ7" s="25">
        <v>1061.58</v>
      </c>
      <c r="BK7" s="25">
        <v>1007.7</v>
      </c>
      <c r="BL7" s="25">
        <v>1018.52</v>
      </c>
      <c r="BM7" s="25">
        <v>949.61</v>
      </c>
      <c r="BN7" s="25">
        <v>918.84</v>
      </c>
      <c r="BO7" s="25">
        <v>940.88</v>
      </c>
      <c r="BP7" s="25">
        <v>73.099999999999994</v>
      </c>
      <c r="BQ7" s="25">
        <v>72.040000000000006</v>
      </c>
      <c r="BR7" s="25">
        <v>62.91</v>
      </c>
      <c r="BS7" s="25">
        <v>66.37</v>
      </c>
      <c r="BT7" s="25">
        <v>51.7</v>
      </c>
      <c r="BU7" s="25">
        <v>58.52</v>
      </c>
      <c r="BV7" s="25">
        <v>59.22</v>
      </c>
      <c r="BW7" s="25">
        <v>58.79</v>
      </c>
      <c r="BX7" s="25">
        <v>58.41</v>
      </c>
      <c r="BY7" s="25">
        <v>58.27</v>
      </c>
      <c r="BZ7" s="25">
        <v>54.59</v>
      </c>
      <c r="CA7" s="25">
        <v>331.73</v>
      </c>
      <c r="CB7" s="25">
        <v>354.65</v>
      </c>
      <c r="CC7" s="25">
        <v>405.15</v>
      </c>
      <c r="CD7" s="25">
        <v>378.23</v>
      </c>
      <c r="CE7" s="25">
        <v>494.44</v>
      </c>
      <c r="CF7" s="25">
        <v>296.3</v>
      </c>
      <c r="CG7" s="25">
        <v>292.89999999999998</v>
      </c>
      <c r="CH7" s="25">
        <v>298.25</v>
      </c>
      <c r="CI7" s="25">
        <v>303.27999999999997</v>
      </c>
      <c r="CJ7" s="25">
        <v>303.81</v>
      </c>
      <c r="CK7" s="25">
        <v>301.2</v>
      </c>
      <c r="CL7" s="25">
        <v>25.73</v>
      </c>
      <c r="CM7" s="25">
        <v>25.83</v>
      </c>
      <c r="CN7" s="25">
        <v>25.87</v>
      </c>
      <c r="CO7" s="25">
        <v>25.92</v>
      </c>
      <c r="CP7" s="25">
        <v>23.8</v>
      </c>
      <c r="CQ7" s="25">
        <v>57.3</v>
      </c>
      <c r="CR7" s="25">
        <v>56.76</v>
      </c>
      <c r="CS7" s="25">
        <v>56.04</v>
      </c>
      <c r="CT7" s="25">
        <v>58.52</v>
      </c>
      <c r="CU7" s="25">
        <v>58.88</v>
      </c>
      <c r="CV7" s="25">
        <v>56.42</v>
      </c>
      <c r="CW7" s="25">
        <v>75.569999999999993</v>
      </c>
      <c r="CX7" s="25">
        <v>71.959999999999994</v>
      </c>
      <c r="CY7" s="25">
        <v>69.3</v>
      </c>
      <c r="CZ7" s="25">
        <v>71.13</v>
      </c>
      <c r="DA7" s="25">
        <v>73.569999999999993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0.82</v>
      </c>
      <c r="EH7" s="25">
        <v>0.61</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2023-02-11T03:00:08Z</cp:lastPrinted>
  <dcterms:created xsi:type="dcterms:W3CDTF">2022-12-01T01:11:02Z</dcterms:created>
  <dcterms:modified xsi:type="dcterms:W3CDTF">2023-02-11T03:03:01Z</dcterms:modified>
  <cp:category/>
</cp:coreProperties>
</file>