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建設課\上下水担当\★上下水収納関係\2.公営企業会計\7.経営比較分析表\R3決算\提出\"/>
    </mc:Choice>
  </mc:AlternateContent>
  <xr:revisionPtr revIDLastSave="0" documentId="13_ncr:1_{443AE389-43D7-4B58-92A3-EAAC074FC86F}" xr6:coauthVersionLast="36" xr6:coauthVersionMax="36" xr10:uidLastSave="{00000000-0000-0000-0000-000000000000}"/>
  <workbookProtection workbookAlgorithmName="SHA-512" workbookHashValue="XNS4VzpwQTdQ/eICDWQfemiujbA6U8OspCCONaVDX9oUrUtORF/4KryfC8mNXSlXdJid982UUUefI8kQLXnrCg==" workbookSaltValue="UbkWstjHucZPxc5nVDKjZ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O6" i="5"/>
  <c r="N6" i="5"/>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F85" i="4"/>
  <c r="E85" i="4"/>
  <c r="BB10" i="4"/>
  <c r="AT10" i="4"/>
  <c r="AL10" i="4"/>
  <c r="AD10" i="4"/>
  <c r="W10" i="4"/>
  <c r="P10" i="4"/>
  <c r="I10" i="4"/>
  <c r="B10" i="4"/>
  <c r="BB8" i="4"/>
  <c r="W8" i="4"/>
  <c r="P8" i="4"/>
  <c r="I8" i="4"/>
  <c r="B8" i="4"/>
</calcChain>
</file>

<file path=xl/sharedStrings.xml><?xml version="1.0" encoding="utf-8"?>
<sst xmlns="http://schemas.openxmlformats.org/spreadsheetml/2006/main" count="289" uniqueCount="116">
  <si>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</si>
  <si>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</si>
  <si>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</si>
  <si>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</si>
  <si>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</si>
  <si>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</si>
  <si>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</si>
  <si>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</si>
  <si>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</si>
  <si>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</si>
  <si>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</si>
  <si>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</si>
  <si>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</si>
  <si>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</si>
  <si>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</si>
  <si>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</si>
  <si>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</si>
  <si>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</si>
  <si>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</si>
  <si>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</si>
  <si>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</si>
  <si>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</si>
  <si>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</si>
  <si>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</si>
  <si>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</si>
  <si>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</si>
  <si>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</si>
  <si>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</si>
  <si>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</si>
  <si>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</si>
  <si>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</si>
  <si>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</si>
  <si>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</si>
  <si>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</si>
  <si>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</si>
  <si>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</si>
  <si>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</si>
  <si>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</si>
  <si>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</si>
  <si>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</si>
  <si>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</si>
  <si>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</si>
  <si>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</si>
  <si>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</si>
  <si>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</si>
  <si>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</si>
  <si>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</si>
  <si>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</si>
  <si>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</si>
  <si>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</si>
  <si>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</si>
  <si>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</si>
  <si>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</si>
  <si>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</si>
  <si>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</si>
  <si>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</si>
  <si>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</si>
  <si>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</si>
  <si>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</si>
  <si>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</si>
  <si>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</si>
  <si>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</si>
  <si>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</si>
  <si>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</si>
  <si>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</si>
  <si>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</si>
  <si>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</si>
  <si>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</si>
  <si>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</si>
  <si>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</si>
  <si>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</si>
  <si>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</si>
  <si>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</si>
  <si>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</si>
  <si>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</si>
  <si>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</si>
  <si>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</si>
  <si>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</si>
  <si>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</si>
  <si>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</si>
  <si>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</si>
  <si>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</si>
  <si>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</si>
  <si>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</si>
  <si>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</si>
  <si>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</si>
  <si>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</si>
  <si>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</si>
  <si>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</si>
  <si>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</si>
  <si>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</si>
  <si>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</si>
  <si>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</si>
  <si>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</si>
  <si>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</si>
  <si>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</si>
  <si>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</si>
  <si>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</si>
  <si>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</si>
  <si>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</si>
  <si>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</si>
  <si>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</si>
  <si>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</si>
  <si>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</si>
  <si>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</si>
  <si>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</si>
  <si>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</si>
  <si>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</si>
  <si>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</si>
  <si>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</si>
  <si>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</si>
  <si>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</si>
  <si>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</si>
  <si>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有形固定資産減価償却率は類似団体よりも低く、老朽化度合いは低いと言える。しかし時間の経過とともに故障等も増えていくことから、経営を圧迫することのないよう努めていく必要がある。</t>
    <phoneticPr fontId="4"/>
  </si>
  <si>
    <t>　中長期の更新需要見通しを検討し、財政収支見通しを踏まえた財源の確保を図り、健全経営を行っていく。</t>
    <phoneticPr fontId="4"/>
  </si>
  <si>
    <t>　令和3年度は、経常収支比率が100％を超えており、単年度収支は黒字であった。また、累積欠損金比率はゼロであり、流動比率は100%を超えている。企業債残高対事業規模比率も類似団体に比較すると低い。当面は個別排水処理事業による新規の浄化槽設置は行わない予定となっているため、数値はさらに改善することが見込まれる。
　経費回収率は100%を下回っており、繰出金に依存せず経営できる体質への転換が必要である。汚水処理原価は類似団体を下回っている。
　施設利用率については、類似団体を下回っているが、人口減少により浄化槽の処理能力に余裕ができていることも要因と考えられる。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</si>
</sst>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ED-4C09-ADDE-026A4A41C8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ED-4C09-ADDE-026A4A41C8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45.08</c:v>
                </c:pt>
                <c:pt idx="3">
                  <c:v>43.9</c:v>
                </c:pt>
                <c:pt idx="4">
                  <c:v>45.08</c:v>
                </c:pt>
              </c:numCache>
            </c:numRef>
          </c:val>
          <c:extLst>
            <c:ext xmlns:c16="http://schemas.microsoft.com/office/drawing/2014/chart" uri="{C3380CC4-5D6E-409C-BE32-E72D297353CC}">
              <c16:uniqueId val="{00000000-FE9E-48DC-86CD-330185B7CE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47.35</c:v>
                </c:pt>
                <c:pt idx="3">
                  <c:v>46.36</c:v>
                </c:pt>
                <c:pt idx="4">
                  <c:v>228.91</c:v>
                </c:pt>
              </c:numCache>
            </c:numRef>
          </c:val>
          <c:smooth val="0"/>
          <c:extLst>
            <c:ext xmlns:c16="http://schemas.microsoft.com/office/drawing/2014/chart" uri="{C3380CC4-5D6E-409C-BE32-E72D297353CC}">
              <c16:uniqueId val="{00000001-FE9E-48DC-86CD-330185B7CE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1AA-4F08-94A5-F420C74189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81.209999999999994</c:v>
                </c:pt>
                <c:pt idx="3">
                  <c:v>83.08</c:v>
                </c:pt>
                <c:pt idx="4">
                  <c:v>82.61</c:v>
                </c:pt>
              </c:numCache>
            </c:numRef>
          </c:val>
          <c:smooth val="0"/>
          <c:extLst>
            <c:ext xmlns:c16="http://schemas.microsoft.com/office/drawing/2014/chart" uri="{C3380CC4-5D6E-409C-BE32-E72D297353CC}">
              <c16:uniqueId val="{00000001-D1AA-4F08-94A5-F420C74189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105.21</c:v>
                </c:pt>
                <c:pt idx="3">
                  <c:v>101.96</c:v>
                </c:pt>
                <c:pt idx="4">
                  <c:v>117.88</c:v>
                </c:pt>
              </c:numCache>
            </c:numRef>
          </c:val>
          <c:extLst>
            <c:ext xmlns:c16="http://schemas.microsoft.com/office/drawing/2014/chart" uri="{C3380CC4-5D6E-409C-BE32-E72D297353CC}">
              <c16:uniqueId val="{00000000-61DC-45E7-A233-49BC9BA68A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89.75</c:v>
                </c:pt>
                <c:pt idx="3">
                  <c:v>96.14</c:v>
                </c:pt>
                <c:pt idx="4">
                  <c:v>95.6</c:v>
                </c:pt>
              </c:numCache>
            </c:numRef>
          </c:val>
          <c:smooth val="0"/>
          <c:extLst>
            <c:ext xmlns:c16="http://schemas.microsoft.com/office/drawing/2014/chart" uri="{C3380CC4-5D6E-409C-BE32-E72D297353CC}">
              <c16:uniqueId val="{00000001-61DC-45E7-A233-49BC9BA68A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24.71</c:v>
                </c:pt>
                <c:pt idx="3">
                  <c:v>26.46</c:v>
                </c:pt>
                <c:pt idx="4">
                  <c:v>28.35</c:v>
                </c:pt>
              </c:numCache>
            </c:numRef>
          </c:val>
          <c:extLst>
            <c:ext xmlns:c16="http://schemas.microsoft.com/office/drawing/2014/chart" uri="{C3380CC4-5D6E-409C-BE32-E72D297353CC}">
              <c16:uniqueId val="{00000000-BB99-4446-A482-FE05AF6F0A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39.64</c:v>
                </c:pt>
                <c:pt idx="3">
                  <c:v>33.75</c:v>
                </c:pt>
                <c:pt idx="4">
                  <c:v>36.21</c:v>
                </c:pt>
              </c:numCache>
            </c:numRef>
          </c:val>
          <c:smooth val="0"/>
          <c:extLst>
            <c:ext xmlns:c16="http://schemas.microsoft.com/office/drawing/2014/chart" uri="{C3380CC4-5D6E-409C-BE32-E72D297353CC}">
              <c16:uniqueId val="{00000001-BB99-4446-A482-FE05AF6F0A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A-4D71-9867-EFD345523F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8A-4D71-9867-EFD345523F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04-4A2A-9865-D5B694BCB7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249.76</c:v>
                </c:pt>
                <c:pt idx="3">
                  <c:v>237</c:v>
                </c:pt>
                <c:pt idx="4">
                  <c:v>257.23</c:v>
                </c:pt>
              </c:numCache>
            </c:numRef>
          </c:val>
          <c:smooth val="0"/>
          <c:extLst>
            <c:ext xmlns:c16="http://schemas.microsoft.com/office/drawing/2014/chart" uri="{C3380CC4-5D6E-409C-BE32-E72D297353CC}">
              <c16:uniqueId val="{00000001-2004-4A2A-9865-D5B694BCB7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110.7</c:v>
                </c:pt>
                <c:pt idx="3">
                  <c:v>128.44999999999999</c:v>
                </c:pt>
                <c:pt idx="4">
                  <c:v>143.69</c:v>
                </c:pt>
              </c:numCache>
            </c:numRef>
          </c:val>
          <c:extLst>
            <c:ext xmlns:c16="http://schemas.microsoft.com/office/drawing/2014/chart" uri="{C3380CC4-5D6E-409C-BE32-E72D297353CC}">
              <c16:uniqueId val="{00000000-A1F7-41AA-B88C-4156368695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256.37</c:v>
                </c:pt>
                <c:pt idx="3">
                  <c:v>135.35</c:v>
                </c:pt>
                <c:pt idx="4">
                  <c:v>150.91999999999999</c:v>
                </c:pt>
              </c:numCache>
            </c:numRef>
          </c:val>
          <c:smooth val="0"/>
          <c:extLst>
            <c:ext xmlns:c16="http://schemas.microsoft.com/office/drawing/2014/chart" uri="{C3380CC4-5D6E-409C-BE32-E72D297353CC}">
              <c16:uniqueId val="{00000001-A1F7-41AA-B88C-4156368695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65.02</c:v>
                </c:pt>
                <c:pt idx="3">
                  <c:v>102.57</c:v>
                </c:pt>
                <c:pt idx="4">
                  <c:v>99.16</c:v>
                </c:pt>
              </c:numCache>
            </c:numRef>
          </c:val>
          <c:extLst>
            <c:ext xmlns:c16="http://schemas.microsoft.com/office/drawing/2014/chart" uri="{C3380CC4-5D6E-409C-BE32-E72D297353CC}">
              <c16:uniqueId val="{00000000-973F-4C21-B7DF-B15BF9ACD1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862.99</c:v>
                </c:pt>
                <c:pt idx="3">
                  <c:v>782.91</c:v>
                </c:pt>
                <c:pt idx="4">
                  <c:v>783.21</c:v>
                </c:pt>
              </c:numCache>
            </c:numRef>
          </c:val>
          <c:smooth val="0"/>
          <c:extLst>
            <c:ext xmlns:c16="http://schemas.microsoft.com/office/drawing/2014/chart" uri="{C3380CC4-5D6E-409C-BE32-E72D297353CC}">
              <c16:uniqueId val="{00000001-973F-4C21-B7DF-B15BF9ACD1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94.21</c:v>
                </c:pt>
                <c:pt idx="3">
                  <c:v>89.57</c:v>
                </c:pt>
                <c:pt idx="4">
                  <c:v>88.3</c:v>
                </c:pt>
              </c:numCache>
            </c:numRef>
          </c:val>
          <c:extLst>
            <c:ext xmlns:c16="http://schemas.microsoft.com/office/drawing/2014/chart" uri="{C3380CC4-5D6E-409C-BE32-E72D297353CC}">
              <c16:uniqueId val="{00000000-C5B6-4592-AC98-43D1D6A508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50.06</c:v>
                </c:pt>
                <c:pt idx="3">
                  <c:v>49.38</c:v>
                </c:pt>
                <c:pt idx="4">
                  <c:v>48.53</c:v>
                </c:pt>
              </c:numCache>
            </c:numRef>
          </c:val>
          <c:smooth val="0"/>
          <c:extLst>
            <c:ext xmlns:c16="http://schemas.microsoft.com/office/drawing/2014/chart" uri="{C3380CC4-5D6E-409C-BE32-E72D297353CC}">
              <c16:uniqueId val="{00000001-C5B6-4592-AC98-43D1D6A508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271.22000000000003</c:v>
                </c:pt>
                <c:pt idx="3">
                  <c:v>288.83</c:v>
                </c:pt>
                <c:pt idx="4">
                  <c:v>288.95999999999998</c:v>
                </c:pt>
              </c:numCache>
            </c:numRef>
          </c:val>
          <c:extLst>
            <c:ext xmlns:c16="http://schemas.microsoft.com/office/drawing/2014/chart" uri="{C3380CC4-5D6E-409C-BE32-E72D297353CC}">
              <c16:uniqueId val="{00000000-3F76-4969-9D31-C9694F40E2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309.22000000000003</c:v>
                </c:pt>
                <c:pt idx="3">
                  <c:v>316.97000000000003</c:v>
                </c:pt>
                <c:pt idx="4">
                  <c:v>326.17</c:v>
                </c:pt>
              </c:numCache>
            </c:numRef>
          </c:val>
          <c:smooth val="0"/>
          <c:extLst>
            <c:ext xmlns:c16="http://schemas.microsoft.com/office/drawing/2014/chart" uri="{C3380CC4-5D6E-409C-BE32-E72D297353CC}">
              <c16:uniqueId val="{00000001-3F76-4969-9D31-C9694F40E2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飯南町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4656</v>
      </c>
      <c r="AM8" s="37"/>
      <c r="AN8" s="37"/>
      <c r="AO8" s="37"/>
      <c r="AP8" s="37"/>
      <c r="AQ8" s="37"/>
      <c r="AR8" s="37"/>
      <c r="AS8" s="37"/>
      <c r="AT8" s="38">
        <f>データ!T6</f>
        <v>242.88</v>
      </c>
      <c r="AU8" s="38"/>
      <c r="AV8" s="38"/>
      <c r="AW8" s="38"/>
      <c r="AX8" s="38"/>
      <c r="AY8" s="38"/>
      <c r="AZ8" s="38"/>
      <c r="BA8" s="38"/>
      <c r="BB8" s="38">
        <f>データ!U6</f>
        <v>19.170000000000002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27.15</v>
      </c>
      <c r="J10" s="38"/>
      <c r="K10" s="38"/>
      <c r="L10" s="38"/>
      <c r="M10" s="38"/>
      <c r="N10" s="38"/>
      <c r="O10" s="38"/>
      <c r="P10" s="38">
        <f>データ!P6</f>
        <v>5.27</v>
      </c>
      <c r="Q10" s="38"/>
      <c r="R10" s="38"/>
      <c r="S10" s="38"/>
      <c r="T10" s="38"/>
      <c r="U10" s="38"/>
      <c r="V10" s="38"/>
      <c r="W10" s="38">
        <f>データ!Q6</f>
        <v>100</v>
      </c>
      <c r="X10" s="38"/>
      <c r="Y10" s="38"/>
      <c r="Z10" s="38"/>
      <c r="AA10" s="38"/>
      <c r="AB10" s="38"/>
      <c r="AC10" s="38"/>
      <c r="AD10" s="37">
        <f>データ!R6</f>
        <v>4813</v>
      </c>
      <c r="AE10" s="37"/>
      <c r="AF10" s="37"/>
      <c r="AG10" s="37"/>
      <c r="AH10" s="37"/>
      <c r="AI10" s="37"/>
      <c r="AJ10" s="37"/>
      <c r="AK10" s="2"/>
      <c r="AL10" s="37">
        <f>データ!V6</f>
        <v>242</v>
      </c>
      <c r="AM10" s="37"/>
      <c r="AN10" s="37"/>
      <c r="AO10" s="37"/>
      <c r="AP10" s="37"/>
      <c r="AQ10" s="37"/>
      <c r="AR10" s="37"/>
      <c r="AS10" s="37"/>
      <c r="AT10" s="38">
        <f>データ!W6</f>
        <v>0.02</v>
      </c>
      <c r="AU10" s="38"/>
      <c r="AV10" s="38"/>
      <c r="AW10" s="38"/>
      <c r="AX10" s="38"/>
      <c r="AY10" s="38"/>
      <c r="AZ10" s="38"/>
      <c r="BA10" s="38"/>
      <c r="BB10" s="38">
        <f>データ!X6</f>
        <v>12100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66U+dVNN8nHcXk+DRDl2+M9Qt2taPQ9Fc7uu/WzMRdj8TVbBQq1/4Th1zbvegGDY9XKGTQGR76IuXRtUniQhtw==" saltValue="C3NRZ5nd8V8naowTpvan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323861</v>
      </c>
      <c r="D6" s="19">
        <f t="shared" si="3"/>
        <v>46</v>
      </c>
      <c r="E6" s="19">
        <f t="shared" si="3"/>
        <v>18</v>
      </c>
      <c r="F6" s="19">
        <f t="shared" si="3"/>
        <v>1</v>
      </c>
      <c r="G6" s="19">
        <f t="shared" si="3"/>
        <v>0</v>
      </c>
      <c r="H6" s="19" t="str">
        <f t="shared" si="3"/>
        <v>島根県　飯南町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27.15</v>
      </c>
      <c r="P6" s="20">
        <f t="shared" si="3"/>
        <v>5.27</v>
      </c>
      <c r="Q6" s="20">
        <f t="shared" si="3"/>
        <v>100</v>
      </c>
      <c r="R6" s="20">
        <f t="shared" si="3"/>
        <v>4813</v>
      </c>
      <c r="S6" s="20">
        <f t="shared" si="3"/>
        <v>4656</v>
      </c>
      <c r="T6" s="20">
        <f t="shared" si="3"/>
        <v>242.88</v>
      </c>
      <c r="U6" s="20">
        <f t="shared" si="3"/>
        <v>19.170000000000002</v>
      </c>
      <c r="V6" s="20">
        <f t="shared" si="3"/>
        <v>242</v>
      </c>
      <c r="W6" s="20">
        <f t="shared" si="3"/>
        <v>0.02</v>
      </c>
      <c r="X6" s="20">
        <f t="shared" si="3"/>
        <v>12100</v>
      </c>
      <c r="Y6" s="21" t="str">
        <f>IF(Y7="",NA(),Y7)</f>
        <v>-</v>
      </c>
      <c r="Z6" s="21" t="str">
        <f t="shared" ref="Z6:AH6" si="4">IF(Z7="",NA(),Z7)</f>
        <v>-</v>
      </c>
      <c r="AA6" s="21">
        <f t="shared" si="4"/>
        <v>105.21</v>
      </c>
      <c r="AB6" s="21">
        <f t="shared" si="4"/>
        <v>101.96</v>
      </c>
      <c r="AC6" s="21">
        <f t="shared" si="4"/>
        <v>117.88</v>
      </c>
      <c r="AD6" s="21" t="str">
        <f t="shared" si="4"/>
        <v>-</v>
      </c>
      <c r="AE6" s="21" t="str">
        <f t="shared" si="4"/>
        <v>-</v>
      </c>
      <c r="AF6" s="21">
        <f t="shared" si="4"/>
        <v>89.75</v>
      </c>
      <c r="AG6" s="21">
        <f t="shared" si="4"/>
        <v>96.14</v>
      </c>
      <c r="AH6" s="21">
        <f t="shared" si="4"/>
        <v>95.6</v>
      </c>
      <c r="AI6" s="20" t="str">
        <f>IF(AI7="","",IF(AI7="-","【-】","【"&amp;SUBSTITUTE(TEXT(AI7,"#,##0.00"),"-","△")&amp;"】"))</f>
        <v>【96.22】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249.76</v>
      </c>
      <c r="AR6" s="21">
        <f t="shared" si="5"/>
        <v>237</v>
      </c>
      <c r="AS6" s="21">
        <f t="shared" si="5"/>
        <v>257.23</v>
      </c>
      <c r="AT6" s="20" t="str">
        <f>IF(AT7="","",IF(AT7="-","【-】","【"&amp;SUBSTITUTE(TEXT(AT7,"#,##0.00"),"-","△")&amp;"】"))</f>
        <v>【232.28】</v>
      </c>
      <c r="AU6" s="21" t="str">
        <f>IF(AU7="",NA(),AU7)</f>
        <v>-</v>
      </c>
      <c r="AV6" s="21" t="str">
        <f t="shared" ref="AV6:BD6" si="6">IF(AV7="",NA(),AV7)</f>
        <v>-</v>
      </c>
      <c r="AW6" s="21">
        <f t="shared" si="6"/>
        <v>110.7</v>
      </c>
      <c r="AX6" s="21">
        <f t="shared" si="6"/>
        <v>128.44999999999999</v>
      </c>
      <c r="AY6" s="21">
        <f t="shared" si="6"/>
        <v>143.69</v>
      </c>
      <c r="AZ6" s="21" t="str">
        <f t="shared" si="6"/>
        <v>-</v>
      </c>
      <c r="BA6" s="21" t="str">
        <f t="shared" si="6"/>
        <v>-</v>
      </c>
      <c r="BB6" s="21">
        <f t="shared" si="6"/>
        <v>256.37</v>
      </c>
      <c r="BC6" s="21">
        <f t="shared" si="6"/>
        <v>135.35</v>
      </c>
      <c r="BD6" s="21">
        <f t="shared" si="6"/>
        <v>150.91999999999999</v>
      </c>
      <c r="BE6" s="20" t="str">
        <f>IF(BE7="","",IF(BE7="-","【-】","【"&amp;SUBSTITUTE(TEXT(BE7,"#,##0.00"),"-","△")&amp;"】"))</f>
        <v>【155.69】</v>
      </c>
      <c r="BF6" s="21" t="str">
        <f>IF(BF7="",NA(),BF7)</f>
        <v>-</v>
      </c>
      <c r="BG6" s="21" t="str">
        <f t="shared" ref="BG6:BO6" si="7">IF(BG7="",NA(),BG7)</f>
        <v>-</v>
      </c>
      <c r="BH6" s="21">
        <f t="shared" si="7"/>
        <v>65.02</v>
      </c>
      <c r="BI6" s="21">
        <f t="shared" si="7"/>
        <v>102.57</v>
      </c>
      <c r="BJ6" s="21">
        <f t="shared" si="7"/>
        <v>99.16</v>
      </c>
      <c r="BK6" s="21" t="str">
        <f t="shared" si="7"/>
        <v>-</v>
      </c>
      <c r="BL6" s="21" t="str">
        <f t="shared" si="7"/>
        <v>-</v>
      </c>
      <c r="BM6" s="21">
        <f t="shared" si="7"/>
        <v>862.99</v>
      </c>
      <c r="BN6" s="21">
        <f t="shared" si="7"/>
        <v>782.91</v>
      </c>
      <c r="BO6" s="21">
        <f t="shared" si="7"/>
        <v>783.21</v>
      </c>
      <c r="BP6" s="20" t="str">
        <f>IF(BP7="","",IF(BP7="-","【-】","【"&amp;SUBSTITUTE(TEXT(BP7,"#,##0.00"),"-","△")&amp;"】"))</f>
        <v>【765.05】</v>
      </c>
      <c r="BQ6" s="21" t="str">
        <f>IF(BQ7="",NA(),BQ7)</f>
        <v>-</v>
      </c>
      <c r="BR6" s="21" t="str">
        <f t="shared" ref="BR6:BZ6" si="8">IF(BR7="",NA(),BR7)</f>
        <v>-</v>
      </c>
      <c r="BS6" s="21">
        <f t="shared" si="8"/>
        <v>94.21</v>
      </c>
      <c r="BT6" s="21">
        <f t="shared" si="8"/>
        <v>89.57</v>
      </c>
      <c r="BU6" s="21">
        <f t="shared" si="8"/>
        <v>88.3</v>
      </c>
      <c r="BV6" s="21" t="str">
        <f t="shared" si="8"/>
        <v>-</v>
      </c>
      <c r="BW6" s="21" t="str">
        <f t="shared" si="8"/>
        <v>-</v>
      </c>
      <c r="BX6" s="21">
        <f t="shared" si="8"/>
        <v>50.06</v>
      </c>
      <c r="BY6" s="21">
        <f t="shared" si="8"/>
        <v>49.38</v>
      </c>
      <c r="BZ6" s="21">
        <f t="shared" si="8"/>
        <v>48.53</v>
      </c>
      <c r="CA6" s="20" t="str">
        <f>IF(CA7="","",IF(CA7="-","【-】","【"&amp;SUBSTITUTE(TEXT(CA7,"#,##0.00"),"-","△")&amp;"】"))</f>
        <v>【48.97】</v>
      </c>
      <c r="CB6" s="21" t="str">
        <f>IF(CB7="",NA(),CB7)</f>
        <v>-</v>
      </c>
      <c r="CC6" s="21" t="str">
        <f t="shared" ref="CC6:CK6" si="9">IF(CC7="",NA(),CC7)</f>
        <v>-</v>
      </c>
      <c r="CD6" s="21">
        <f t="shared" si="9"/>
        <v>271.22000000000003</v>
      </c>
      <c r="CE6" s="21">
        <f t="shared" si="9"/>
        <v>288.83</v>
      </c>
      <c r="CF6" s="21">
        <f t="shared" si="9"/>
        <v>288.95999999999998</v>
      </c>
      <c r="CG6" s="21" t="str">
        <f t="shared" si="9"/>
        <v>-</v>
      </c>
      <c r="CH6" s="21" t="str">
        <f t="shared" si="9"/>
        <v>-</v>
      </c>
      <c r="CI6" s="21">
        <f t="shared" si="9"/>
        <v>309.22000000000003</v>
      </c>
      <c r="CJ6" s="21">
        <f t="shared" si="9"/>
        <v>316.97000000000003</v>
      </c>
      <c r="CK6" s="21">
        <f t="shared" si="9"/>
        <v>326.17</v>
      </c>
      <c r="CL6" s="20" t="str">
        <f>IF(CL7="","",IF(CL7="-","【-】","【"&amp;SUBSTITUTE(TEXT(CL7,"#,##0.00"),"-","△")&amp;"】"))</f>
        <v>【328.76】</v>
      </c>
      <c r="CM6" s="21" t="str">
        <f>IF(CM7="",NA(),CM7)</f>
        <v>-</v>
      </c>
      <c r="CN6" s="21" t="str">
        <f t="shared" ref="CN6:CV6" si="10">IF(CN7="",NA(),CN7)</f>
        <v>-</v>
      </c>
      <c r="CO6" s="21">
        <f t="shared" si="10"/>
        <v>45.08</v>
      </c>
      <c r="CP6" s="21">
        <f t="shared" si="10"/>
        <v>43.9</v>
      </c>
      <c r="CQ6" s="21">
        <f t="shared" si="10"/>
        <v>45.08</v>
      </c>
      <c r="CR6" s="21" t="str">
        <f t="shared" si="10"/>
        <v>-</v>
      </c>
      <c r="CS6" s="21" t="str">
        <f t="shared" si="10"/>
        <v>-</v>
      </c>
      <c r="CT6" s="21">
        <f t="shared" si="10"/>
        <v>47.35</v>
      </c>
      <c r="CU6" s="21">
        <f t="shared" si="10"/>
        <v>46.36</v>
      </c>
      <c r="CV6" s="21">
        <f t="shared" si="10"/>
        <v>228.91</v>
      </c>
      <c r="CW6" s="20" t="str">
        <f>IF(CW7="","",IF(CW7="-","【-】","【"&amp;SUBSTITUTE(TEXT(CW7,"#,##0.00"),"-","△")&amp;"】"))</f>
        <v>【224.12】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81.209999999999994</v>
      </c>
      <c r="DF6" s="21">
        <f t="shared" si="11"/>
        <v>83.08</v>
      </c>
      <c r="DG6" s="21">
        <f t="shared" si="11"/>
        <v>82.61</v>
      </c>
      <c r="DH6" s="20" t="str">
        <f>IF(DH7="","",IF(DH7="-","【-】","【"&amp;SUBSTITUTE(TEXT(DH7,"#,##0.00"),"-","△")&amp;"】"))</f>
        <v>【81.92】</v>
      </c>
      <c r="DI6" s="21" t="str">
        <f>IF(DI7="",NA(),DI7)</f>
        <v>-</v>
      </c>
      <c r="DJ6" s="21" t="str">
        <f t="shared" ref="DJ6:DR6" si="12">IF(DJ7="",NA(),DJ7)</f>
        <v>-</v>
      </c>
      <c r="DK6" s="21">
        <f t="shared" si="12"/>
        <v>24.71</v>
      </c>
      <c r="DL6" s="21">
        <f t="shared" si="12"/>
        <v>26.46</v>
      </c>
      <c r="DM6" s="21">
        <f t="shared" si="12"/>
        <v>28.35</v>
      </c>
      <c r="DN6" s="21" t="str">
        <f t="shared" si="12"/>
        <v>-</v>
      </c>
      <c r="DO6" s="21" t="str">
        <f t="shared" si="12"/>
        <v>-</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323861</v>
      </c>
      <c r="D7" s="23">
        <v>46</v>
      </c>
      <c r="E7" s="23">
        <v>18</v>
      </c>
      <c r="F7" s="23">
        <v>1</v>
      </c>
      <c r="G7" s="23">
        <v>0</v>
      </c>
      <c r="H7" s="23" t="s">
        <v>96</v>
      </c>
      <c r="I7" s="23" t="s">
        <v>97</v>
      </c>
      <c r="J7" s="23" t="s">
        <v>98</v>
      </c>
      <c r="K7" s="23" t="s">
        <v>99</v>
      </c>
      <c r="L7" s="23" t="s">
        <v>100</v>
      </c>
      <c r="M7" s="23" t="s">
        <v>101</v>
      </c>
      <c r="N7" s="24" t="s">
        <v>102</v>
      </c>
      <c r="O7" s="24">
        <v>27.15</v>
      </c>
      <c r="P7" s="24">
        <v>5.27</v>
      </c>
      <c r="Q7" s="24">
        <v>100</v>
      </c>
      <c r="R7" s="24">
        <v>4813</v>
      </c>
      <c r="S7" s="24">
        <v>4656</v>
      </c>
      <c r="T7" s="24">
        <v>242.88</v>
      </c>
      <c r="U7" s="24">
        <v>19.170000000000002</v>
      </c>
      <c r="V7" s="24">
        <v>242</v>
      </c>
      <c r="W7" s="24">
        <v>0.02</v>
      </c>
      <c r="X7" s="24">
        <v>12100</v>
      </c>
      <c r="Y7" s="24" t="s">
        <v>102</v>
      </c>
      <c r="Z7" s="24" t="s">
        <v>102</v>
      </c>
      <c r="AA7" s="24">
        <v>105.21</v>
      </c>
      <c r="AB7" s="24">
        <v>101.96</v>
      </c>
      <c r="AC7" s="24">
        <v>117.88</v>
      </c>
      <c r="AD7" s="24" t="s">
        <v>102</v>
      </c>
      <c r="AE7" s="24" t="s">
        <v>102</v>
      </c>
      <c r="AF7" s="24">
        <v>89.75</v>
      </c>
      <c r="AG7" s="24">
        <v>96.14</v>
      </c>
      <c r="AH7" s="24">
        <v>95.6</v>
      </c>
      <c r="AI7" s="24">
        <v>96.22</v>
      </c>
      <c r="AJ7" s="24" t="s">
        <v>102</v>
      </c>
      <c r="AK7" s="24" t="s">
        <v>102</v>
      </c>
      <c r="AL7" s="24">
        <v>0</v>
      </c>
      <c r="AM7" s="24">
        <v>0</v>
      </c>
      <c r="AN7" s="24">
        <v>0</v>
      </c>
      <c r="AO7" s="24" t="s">
        <v>102</v>
      </c>
      <c r="AP7" s="24" t="s">
        <v>102</v>
      </c>
      <c r="AQ7" s="24">
        <v>249.76</v>
      </c>
      <c r="AR7" s="24">
        <v>237</v>
      </c>
      <c r="AS7" s="24">
        <v>257.23</v>
      </c>
      <c r="AT7" s="24">
        <v>232.28</v>
      </c>
      <c r="AU7" s="24" t="s">
        <v>102</v>
      </c>
      <c r="AV7" s="24" t="s">
        <v>102</v>
      </c>
      <c r="AW7" s="24">
        <v>110.7</v>
      </c>
      <c r="AX7" s="24">
        <v>128.44999999999999</v>
      </c>
      <c r="AY7" s="24">
        <v>143.69</v>
      </c>
      <c r="AZ7" s="24" t="s">
        <v>102</v>
      </c>
      <c r="BA7" s="24" t="s">
        <v>102</v>
      </c>
      <c r="BB7" s="24">
        <v>256.37</v>
      </c>
      <c r="BC7" s="24">
        <v>135.35</v>
      </c>
      <c r="BD7" s="24">
        <v>150.91999999999999</v>
      </c>
      <c r="BE7" s="24">
        <v>155.69</v>
      </c>
      <c r="BF7" s="24" t="s">
        <v>102</v>
      </c>
      <c r="BG7" s="24" t="s">
        <v>102</v>
      </c>
      <c r="BH7" s="24">
        <v>65.02</v>
      </c>
      <c r="BI7" s="24">
        <v>102.57</v>
      </c>
      <c r="BJ7" s="24">
        <v>99.16</v>
      </c>
      <c r="BK7" s="24" t="s">
        <v>102</v>
      </c>
      <c r="BL7" s="24" t="s">
        <v>102</v>
      </c>
      <c r="BM7" s="24">
        <v>862.99</v>
      </c>
      <c r="BN7" s="24">
        <v>782.91</v>
      </c>
      <c r="BO7" s="24">
        <v>783.21</v>
      </c>
      <c r="BP7" s="24">
        <v>765.05</v>
      </c>
      <c r="BQ7" s="24" t="s">
        <v>102</v>
      </c>
      <c r="BR7" s="24" t="s">
        <v>102</v>
      </c>
      <c r="BS7" s="24">
        <v>94.21</v>
      </c>
      <c r="BT7" s="24">
        <v>89.57</v>
      </c>
      <c r="BU7" s="24">
        <v>88.3</v>
      </c>
      <c r="BV7" s="24" t="s">
        <v>102</v>
      </c>
      <c r="BW7" s="24" t="s">
        <v>102</v>
      </c>
      <c r="BX7" s="24">
        <v>50.06</v>
      </c>
      <c r="BY7" s="24">
        <v>49.38</v>
      </c>
      <c r="BZ7" s="24">
        <v>48.53</v>
      </c>
      <c r="CA7" s="24">
        <v>48.97</v>
      </c>
      <c r="CB7" s="24" t="s">
        <v>102</v>
      </c>
      <c r="CC7" s="24" t="s">
        <v>102</v>
      </c>
      <c r="CD7" s="24">
        <v>271.22000000000003</v>
      </c>
      <c r="CE7" s="24">
        <v>288.83</v>
      </c>
      <c r="CF7" s="24">
        <v>288.95999999999998</v>
      </c>
      <c r="CG7" s="24" t="s">
        <v>102</v>
      </c>
      <c r="CH7" s="24" t="s">
        <v>102</v>
      </c>
      <c r="CI7" s="24">
        <v>309.22000000000003</v>
      </c>
      <c r="CJ7" s="24">
        <v>316.97000000000003</v>
      </c>
      <c r="CK7" s="24">
        <v>326.17</v>
      </c>
      <c r="CL7" s="24">
        <v>328.76</v>
      </c>
      <c r="CM7" s="24" t="s">
        <v>102</v>
      </c>
      <c r="CN7" s="24" t="s">
        <v>102</v>
      </c>
      <c r="CO7" s="24">
        <v>45.08</v>
      </c>
      <c r="CP7" s="24">
        <v>43.9</v>
      </c>
      <c r="CQ7" s="24">
        <v>45.08</v>
      </c>
      <c r="CR7" s="24" t="s">
        <v>102</v>
      </c>
      <c r="CS7" s="24" t="s">
        <v>102</v>
      </c>
      <c r="CT7" s="24">
        <v>47.35</v>
      </c>
      <c r="CU7" s="24">
        <v>46.36</v>
      </c>
      <c r="CV7" s="24">
        <v>228.91</v>
      </c>
      <c r="CW7" s="24">
        <v>224.12</v>
      </c>
      <c r="CX7" s="24" t="s">
        <v>102</v>
      </c>
      <c r="CY7" s="24" t="s">
        <v>102</v>
      </c>
      <c r="CZ7" s="24">
        <v>100</v>
      </c>
      <c r="DA7" s="24">
        <v>100</v>
      </c>
      <c r="DB7" s="24">
        <v>100</v>
      </c>
      <c r="DC7" s="24" t="s">
        <v>102</v>
      </c>
      <c r="DD7" s="24" t="s">
        <v>102</v>
      </c>
      <c r="DE7" s="24">
        <v>81.209999999999994</v>
      </c>
      <c r="DF7" s="24">
        <v>83.08</v>
      </c>
      <c r="DG7" s="24">
        <v>82.61</v>
      </c>
      <c r="DH7" s="24">
        <v>81.92</v>
      </c>
      <c r="DI7" s="24" t="s">
        <v>102</v>
      </c>
      <c r="DJ7" s="24" t="s">
        <v>102</v>
      </c>
      <c r="DK7" s="24">
        <v>24.71</v>
      </c>
      <c r="DL7" s="24">
        <v>26.46</v>
      </c>
      <c r="DM7" s="24">
        <v>28.35</v>
      </c>
      <c r="DN7" s="24" t="s">
        <v>102</v>
      </c>
      <c r="DO7" s="24" t="s">
        <v>102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塚原誠</cp:lastModifiedBy>
  <cp:lastPrinted>2023-02-03T07:05:27Z</cp:lastPrinted>
  <dcterms:created xsi:type="dcterms:W3CDTF">2022-12-01T01:42:59Z</dcterms:created>
  <dcterms:modified xsi:type="dcterms:W3CDTF">2023-02-03T07:05:29Z</dcterms:modified>
  <cp:category/>
</cp:coreProperties>
</file>