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Y:\建設課\上下水担当\★上下水収納関係\2.公営企業会計\7.経営比較分析表\R3決算\提出\"/>
    </mc:Choice>
  </mc:AlternateContent>
  <xr:revisionPtr revIDLastSave="0" documentId="13_ncr:1_{2A43DD95-2F83-4CF7-B764-96D27303BFF6}" xr6:coauthVersionLast="36" xr6:coauthVersionMax="36" xr10:uidLastSave="{00000000-0000-0000-0000-000000000000}"/>
  <workbookProtection workbookAlgorithmName="SHA-512" workbookHashValue="wbuXFKdTehT1It7gZutmQJVJ3OwQDUwHl6T54i0JHSkInr2OEMQj5+teCdRSx4QmXCPG+m/KoWwWwTPTvAgfbA==" workbookSaltValue="Ki0BAHCXDbp+W43d+Clu7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E85" i="4"/>
  <c r="AL10" i="4"/>
  <c r="AD10" i="4"/>
  <c r="W10" i="4"/>
  <c r="I10" i="4"/>
  <c r="B10" i="4"/>
  <c r="BB8" i="4"/>
  <c r="AL8" i="4"/>
  <c r="AD8" i="4"/>
  <c r="I8" i="4"/>
  <c r="B8" i="4"/>
  <c r="B6" i="4"/>
</calcChain>
</file>

<file path=xl/sharedStrings.xml><?xml version="1.0" encoding="utf-8"?>
<sst xmlns="http://schemas.openxmlformats.org/spreadsheetml/2006/main" count="289" uniqueCount="118">
  <si>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</si>
  <si>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</si>
  <si>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</si>
  <si>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</si>
  <si>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</si>
  <si>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</si>
  <si>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</si>
  <si>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</si>
  <si>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</si>
  <si>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</si>
  <si>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</si>
  <si>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</si>
  <si>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</si>
  <si>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</si>
  <si>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</si>
  <si>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</si>
  <si>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</si>
  <si>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</si>
  <si>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</si>
  <si>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</si>
  <si>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</si>
  <si>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</si>
  <si>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</si>
  <si>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</si>
  <si>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</si>
  <si>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</si>
  <si>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</si>
  <si>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</si>
  <si>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</si>
  <si>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</si>
  <si>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</si>
  <si>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</si>
  <si>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</si>
  <si>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</si>
  <si>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</si>
  <si>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</si>
  <si>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</si>
  <si>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</si>
  <si>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</si>
  <si>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</si>
  <si>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</si>
  <si>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</si>
  <si>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</si>
  <si>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</si>
  <si>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</si>
  <si>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</si>
  <si>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</si>
  <si>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</si>
  <si>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</si>
  <si>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</si>
  <si>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</si>
  <si>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</si>
  <si>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</si>
  <si>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</si>
  <si>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</si>
  <si>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</si>
  <si>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</si>
  <si>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</si>
  <si>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</si>
  <si>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</si>
  <si>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</si>
  <si>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</si>
  <si>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</si>
  <si>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</si>
  <si>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</si>
  <si>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</si>
  <si>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</si>
  <si>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</si>
  <si>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</si>
  <si>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</si>
  <si>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</si>
  <si>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</si>
  <si>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</si>
  <si>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</si>
  <si>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</si>
  <si>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</si>
  <si>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</si>
  <si>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</si>
  <si>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</si>
  <si>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</si>
  <si>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</si>
  <si>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</si>
  <si>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</si>
  <si>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</si>
  <si>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</si>
  <si>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</si>
  <si>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</si>
  <si>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</si>
  <si>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</si>
  <si>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</si>
  <si>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</si>
  <si>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</si>
  <si>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</si>
  <si>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</si>
  <si>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</si>
  <si>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</si>
  <si>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</si>
  <si>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</si>
  <si>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</si>
  <si>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</si>
  <si>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</si>
  <si>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</si>
  <si>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</si>
  <si>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</si>
  <si>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</si>
  <si>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</si>
  <si>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</si>
  <si>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</si>
  <si>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</si>
  <si>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</si>
  <si>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</si>
  <si>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</si>
  <si>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</si>
  <si>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</si>
  <si>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</si>
  <si>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有形固定資産減価償却率は類似団体よりも高く、老朽化度合いは高いと言える。供用開始から15年以上が経過しているものもあり、故障については、都度、修繕を行っている状況である。
　今後は、設備の更新等も見据え、経営を圧迫することのないよう努めていく必要がある。</t>
    <phoneticPr fontId="4"/>
  </si>
  <si>
    <t>　今後も浄化槽の設置は進めていくことから、中長期の更新需要見通しを検討し、財政収支見通しを踏まえた財源の確保を図り、健全経営を行っていく。</t>
    <phoneticPr fontId="4"/>
  </si>
  <si>
    <t>　令和3年度は、経常収支比率が100％を超えており、単年度収支は黒字であった。また、累積欠損金比率はゼロであり、流動比率は100%を超えている。しかし、引き続き浄化槽設置は進めていくため、企業債残高に注視した事業計画を立てる必要がある。 
  企業債残高対事業規模比率は類似団体に比較すると低いが、浄化槽設置を進めると上昇することが見込まれるため、適正な数値を維持できるよう努める必要がある。
　経費回収率は100%を下回っており、繰出金に依存せず経営できる体質への転換が必要である。
　施設利用率については、類似団体を下回っているが、人口減少により浄化槽の処理能力に余裕ができていることも要因と考えられる。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</si>
</sst>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2D-403C-8060-E42B3076FE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F2D-403C-8060-E42B3076FE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37.15</c:v>
                </c:pt>
                <c:pt idx="3">
                  <c:v>37.049999999999997</c:v>
                </c:pt>
                <c:pt idx="4">
                  <c:v>46.76</c:v>
                </c:pt>
              </c:numCache>
            </c:numRef>
          </c:val>
          <c:extLst>
            <c:ext xmlns:c16="http://schemas.microsoft.com/office/drawing/2014/chart" uri="{C3380CC4-5D6E-409C-BE32-E72D297353CC}">
              <c16:uniqueId val="{00000000-BC4D-44B0-9554-94E7813317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59.64</c:v>
                </c:pt>
                <c:pt idx="3">
                  <c:v>58.19</c:v>
                </c:pt>
                <c:pt idx="4">
                  <c:v>56.52</c:v>
                </c:pt>
              </c:numCache>
            </c:numRef>
          </c:val>
          <c:smooth val="0"/>
          <c:extLst>
            <c:ext xmlns:c16="http://schemas.microsoft.com/office/drawing/2014/chart" uri="{C3380CC4-5D6E-409C-BE32-E72D297353CC}">
              <c16:uniqueId val="{00000001-BC4D-44B0-9554-94E7813317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D445-4C1D-8105-612AF37B9D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90.63</c:v>
                </c:pt>
                <c:pt idx="3">
                  <c:v>87.8</c:v>
                </c:pt>
                <c:pt idx="4">
                  <c:v>88.43</c:v>
                </c:pt>
              </c:numCache>
            </c:numRef>
          </c:val>
          <c:smooth val="0"/>
          <c:extLst>
            <c:ext xmlns:c16="http://schemas.microsoft.com/office/drawing/2014/chart" uri="{C3380CC4-5D6E-409C-BE32-E72D297353CC}">
              <c16:uniqueId val="{00000001-D445-4C1D-8105-612AF37B9D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117.28</c:v>
                </c:pt>
                <c:pt idx="3">
                  <c:v>101.96</c:v>
                </c:pt>
                <c:pt idx="4">
                  <c:v>128.9</c:v>
                </c:pt>
              </c:numCache>
            </c:numRef>
          </c:val>
          <c:extLst>
            <c:ext xmlns:c16="http://schemas.microsoft.com/office/drawing/2014/chart" uri="{C3380CC4-5D6E-409C-BE32-E72D297353CC}">
              <c16:uniqueId val="{00000000-F09C-4CD8-91B9-F84BC71839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96.05</c:v>
                </c:pt>
                <c:pt idx="3">
                  <c:v>99.03</c:v>
                </c:pt>
                <c:pt idx="4">
                  <c:v>100.41</c:v>
                </c:pt>
              </c:numCache>
            </c:numRef>
          </c:val>
          <c:smooth val="0"/>
          <c:extLst>
            <c:ext xmlns:c16="http://schemas.microsoft.com/office/drawing/2014/chart" uri="{C3380CC4-5D6E-409C-BE32-E72D297353CC}">
              <c16:uniqueId val="{00000001-F09C-4CD8-91B9-F84BC71839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30.2</c:v>
                </c:pt>
                <c:pt idx="3">
                  <c:v>31.55</c:v>
                </c:pt>
                <c:pt idx="4">
                  <c:v>33.11</c:v>
                </c:pt>
              </c:numCache>
            </c:numRef>
          </c:val>
          <c:extLst>
            <c:ext xmlns:c16="http://schemas.microsoft.com/office/drawing/2014/chart" uri="{C3380CC4-5D6E-409C-BE32-E72D297353CC}">
              <c16:uniqueId val="{00000000-D521-48D8-A9A9-14B7AE4C9C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23.76</c:v>
                </c:pt>
                <c:pt idx="3">
                  <c:v>15.74</c:v>
                </c:pt>
                <c:pt idx="4">
                  <c:v>21.02</c:v>
                </c:pt>
              </c:numCache>
            </c:numRef>
          </c:val>
          <c:smooth val="0"/>
          <c:extLst>
            <c:ext xmlns:c16="http://schemas.microsoft.com/office/drawing/2014/chart" uri="{C3380CC4-5D6E-409C-BE32-E72D297353CC}">
              <c16:uniqueId val="{00000001-D521-48D8-A9A9-14B7AE4C9C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57-4B1C-A2F4-B53B1BE225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57-4B1C-A2F4-B53B1BE225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EA-4B63-83DC-95005A9C6C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123.82</c:v>
                </c:pt>
                <c:pt idx="3">
                  <c:v>74.239999999999995</c:v>
                </c:pt>
                <c:pt idx="4">
                  <c:v>83.92</c:v>
                </c:pt>
              </c:numCache>
            </c:numRef>
          </c:val>
          <c:smooth val="0"/>
          <c:extLst>
            <c:ext xmlns:c16="http://schemas.microsoft.com/office/drawing/2014/chart" uri="{C3380CC4-5D6E-409C-BE32-E72D297353CC}">
              <c16:uniqueId val="{00000001-85EA-4B63-83DC-95005A9C6C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120.38</c:v>
                </c:pt>
                <c:pt idx="3">
                  <c:v>161.47</c:v>
                </c:pt>
                <c:pt idx="4">
                  <c:v>306.18</c:v>
                </c:pt>
              </c:numCache>
            </c:numRef>
          </c:val>
          <c:extLst>
            <c:ext xmlns:c16="http://schemas.microsoft.com/office/drawing/2014/chart" uri="{C3380CC4-5D6E-409C-BE32-E72D297353CC}">
              <c16:uniqueId val="{00000000-2D5B-49C8-992F-E4AF00035E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89.72</c:v>
                </c:pt>
                <c:pt idx="3">
                  <c:v>100.47</c:v>
                </c:pt>
                <c:pt idx="4">
                  <c:v>122.71</c:v>
                </c:pt>
              </c:numCache>
            </c:numRef>
          </c:val>
          <c:smooth val="0"/>
          <c:extLst>
            <c:ext xmlns:c16="http://schemas.microsoft.com/office/drawing/2014/chart" uri="{C3380CC4-5D6E-409C-BE32-E72D297353CC}">
              <c16:uniqueId val="{00000001-2D5B-49C8-992F-E4AF00035E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32.15</c:v>
                </c:pt>
                <c:pt idx="3">
                  <c:v>33.92</c:v>
                </c:pt>
                <c:pt idx="4">
                  <c:v>32.97</c:v>
                </c:pt>
              </c:numCache>
            </c:numRef>
          </c:val>
          <c:extLst>
            <c:ext xmlns:c16="http://schemas.microsoft.com/office/drawing/2014/chart" uri="{C3380CC4-5D6E-409C-BE32-E72D297353CC}">
              <c16:uniqueId val="{00000000-48B1-499F-B660-3F6F548DB4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270.57</c:v>
                </c:pt>
                <c:pt idx="3">
                  <c:v>294.27</c:v>
                </c:pt>
                <c:pt idx="4">
                  <c:v>294.08999999999997</c:v>
                </c:pt>
              </c:numCache>
            </c:numRef>
          </c:val>
          <c:smooth val="0"/>
          <c:extLst>
            <c:ext xmlns:c16="http://schemas.microsoft.com/office/drawing/2014/chart" uri="{C3380CC4-5D6E-409C-BE32-E72D297353CC}">
              <c16:uniqueId val="{00000001-48B1-499F-B660-3F6F548DB4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94.23</c:v>
                </c:pt>
                <c:pt idx="3">
                  <c:v>89.56</c:v>
                </c:pt>
                <c:pt idx="4">
                  <c:v>88.29</c:v>
                </c:pt>
              </c:numCache>
            </c:numRef>
          </c:val>
          <c:extLst>
            <c:ext xmlns:c16="http://schemas.microsoft.com/office/drawing/2014/chart" uri="{C3380CC4-5D6E-409C-BE32-E72D297353CC}">
              <c16:uniqueId val="{00000000-1C4D-4D78-BF9E-C685683D32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62.5</c:v>
                </c:pt>
                <c:pt idx="3">
                  <c:v>60.59</c:v>
                </c:pt>
                <c:pt idx="4">
                  <c:v>60</c:v>
                </c:pt>
              </c:numCache>
            </c:numRef>
          </c:val>
          <c:smooth val="0"/>
          <c:extLst>
            <c:ext xmlns:c16="http://schemas.microsoft.com/office/drawing/2014/chart" uri="{C3380CC4-5D6E-409C-BE32-E72D297353CC}">
              <c16:uniqueId val="{00000001-1C4D-4D78-BF9E-C685683D32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276.64</c:v>
                </c:pt>
                <c:pt idx="3">
                  <c:v>288.22000000000003</c:v>
                </c:pt>
                <c:pt idx="4">
                  <c:v>224.85</c:v>
                </c:pt>
              </c:numCache>
            </c:numRef>
          </c:val>
          <c:extLst>
            <c:ext xmlns:c16="http://schemas.microsoft.com/office/drawing/2014/chart" uri="{C3380CC4-5D6E-409C-BE32-E72D297353CC}">
              <c16:uniqueId val="{00000000-D6E0-454D-9AD4-6B050A3E77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269.33</c:v>
                </c:pt>
                <c:pt idx="3">
                  <c:v>280.23</c:v>
                </c:pt>
                <c:pt idx="4">
                  <c:v>282.70999999999998</c:v>
                </c:pt>
              </c:numCache>
            </c:numRef>
          </c:val>
          <c:smooth val="0"/>
          <c:extLst>
            <c:ext xmlns:c16="http://schemas.microsoft.com/office/drawing/2014/chart" uri="{C3380CC4-5D6E-409C-BE32-E72D297353CC}">
              <c16:uniqueId val="{00000001-D6E0-454D-9AD4-6B050A3E77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飯南町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4656</v>
      </c>
      <c r="AM8" s="37"/>
      <c r="AN8" s="37"/>
      <c r="AO8" s="37"/>
      <c r="AP8" s="37"/>
      <c r="AQ8" s="37"/>
      <c r="AR8" s="37"/>
      <c r="AS8" s="37"/>
      <c r="AT8" s="38">
        <f>データ!T6</f>
        <v>242.88</v>
      </c>
      <c r="AU8" s="38"/>
      <c r="AV8" s="38"/>
      <c r="AW8" s="38"/>
      <c r="AX8" s="38"/>
      <c r="AY8" s="38"/>
      <c r="AZ8" s="38"/>
      <c r="BA8" s="38"/>
      <c r="BB8" s="38">
        <f>データ!U6</f>
        <v>19.170000000000002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70.510000000000005</v>
      </c>
      <c r="J10" s="38"/>
      <c r="K10" s="38"/>
      <c r="L10" s="38"/>
      <c r="M10" s="38"/>
      <c r="N10" s="38"/>
      <c r="O10" s="38"/>
      <c r="P10" s="38">
        <f>データ!P6</f>
        <v>33.36</v>
      </c>
      <c r="Q10" s="38"/>
      <c r="R10" s="38"/>
      <c r="S10" s="38"/>
      <c r="T10" s="38"/>
      <c r="U10" s="38"/>
      <c r="V10" s="38"/>
      <c r="W10" s="38">
        <f>データ!Q6</f>
        <v>100</v>
      </c>
      <c r="X10" s="38"/>
      <c r="Y10" s="38"/>
      <c r="Z10" s="38"/>
      <c r="AA10" s="38"/>
      <c r="AB10" s="38"/>
      <c r="AC10" s="38"/>
      <c r="AD10" s="37">
        <f>データ!R6</f>
        <v>4813</v>
      </c>
      <c r="AE10" s="37"/>
      <c r="AF10" s="37"/>
      <c r="AG10" s="37"/>
      <c r="AH10" s="37"/>
      <c r="AI10" s="37"/>
      <c r="AJ10" s="37"/>
      <c r="AK10" s="2"/>
      <c r="AL10" s="37">
        <f>データ!V6</f>
        <v>1533</v>
      </c>
      <c r="AM10" s="37"/>
      <c r="AN10" s="37"/>
      <c r="AO10" s="37"/>
      <c r="AP10" s="37"/>
      <c r="AQ10" s="37"/>
      <c r="AR10" s="37"/>
      <c r="AS10" s="37"/>
      <c r="AT10" s="38">
        <f>データ!W6</f>
        <v>0.18</v>
      </c>
      <c r="AU10" s="38"/>
      <c r="AV10" s="38"/>
      <c r="AW10" s="38"/>
      <c r="AX10" s="38"/>
      <c r="AY10" s="38"/>
      <c r="AZ10" s="38"/>
      <c r="BA10" s="38"/>
      <c r="BB10" s="38">
        <f>データ!X6</f>
        <v>8516.67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lbK+Iv59cn0BueZuehYjPjX1FJBSXD1zy/RlBIoaB6+dzTQSyZ61CUjG1ImuO36GfI1A+K6xFpEayxl4av9mkg==" saltValue="4B61acxJ1JAW1K1pvtKIX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323861</v>
      </c>
      <c r="D6" s="19">
        <f t="shared" si="3"/>
        <v>46</v>
      </c>
      <c r="E6" s="19">
        <f t="shared" si="3"/>
        <v>18</v>
      </c>
      <c r="F6" s="19">
        <f t="shared" si="3"/>
        <v>0</v>
      </c>
      <c r="G6" s="19">
        <f t="shared" si="3"/>
        <v>0</v>
      </c>
      <c r="H6" s="19" t="str">
        <f t="shared" si="3"/>
        <v>島根県　飯南町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70.510000000000005</v>
      </c>
      <c r="P6" s="20">
        <f t="shared" si="3"/>
        <v>33.36</v>
      </c>
      <c r="Q6" s="20">
        <f t="shared" si="3"/>
        <v>100</v>
      </c>
      <c r="R6" s="20">
        <f t="shared" si="3"/>
        <v>4813</v>
      </c>
      <c r="S6" s="20">
        <f t="shared" si="3"/>
        <v>4656</v>
      </c>
      <c r="T6" s="20">
        <f t="shared" si="3"/>
        <v>242.88</v>
      </c>
      <c r="U6" s="20">
        <f t="shared" si="3"/>
        <v>19.170000000000002</v>
      </c>
      <c r="V6" s="20">
        <f t="shared" si="3"/>
        <v>1533</v>
      </c>
      <c r="W6" s="20">
        <f t="shared" si="3"/>
        <v>0.18</v>
      </c>
      <c r="X6" s="20">
        <f t="shared" si="3"/>
        <v>8516.67</v>
      </c>
      <c r="Y6" s="21" t="str">
        <f>IF(Y7="",NA(),Y7)</f>
        <v>-</v>
      </c>
      <c r="Z6" s="21" t="str">
        <f t="shared" ref="Z6:AH6" si="4">IF(Z7="",NA(),Z7)</f>
        <v>-</v>
      </c>
      <c r="AA6" s="21">
        <f t="shared" si="4"/>
        <v>117.28</v>
      </c>
      <c r="AB6" s="21">
        <f t="shared" si="4"/>
        <v>101.96</v>
      </c>
      <c r="AC6" s="21">
        <f t="shared" si="4"/>
        <v>128.9</v>
      </c>
      <c r="AD6" s="21" t="str">
        <f t="shared" si="4"/>
        <v>-</v>
      </c>
      <c r="AE6" s="21" t="str">
        <f t="shared" si="4"/>
        <v>-</v>
      </c>
      <c r="AF6" s="21">
        <f t="shared" si="4"/>
        <v>96.05</v>
      </c>
      <c r="AG6" s="21">
        <f t="shared" si="4"/>
        <v>99.03</v>
      </c>
      <c r="AH6" s="21">
        <f t="shared" si="4"/>
        <v>100.41</v>
      </c>
      <c r="AI6" s="20" t="str">
        <f>IF(AI7="","",IF(AI7="-","【-】","【"&amp;SUBSTITUTE(TEXT(AI7,"#,##0.00"),"-","△")&amp;"】"))</f>
        <v>【98.81】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123.82</v>
      </c>
      <c r="AR6" s="21">
        <f t="shared" si="5"/>
        <v>74.239999999999995</v>
      </c>
      <c r="AS6" s="21">
        <f t="shared" si="5"/>
        <v>83.92</v>
      </c>
      <c r="AT6" s="20" t="str">
        <f>IF(AT7="","",IF(AT7="-","【-】","【"&amp;SUBSTITUTE(TEXT(AT7,"#,##0.00"),"-","△")&amp;"】"))</f>
        <v>【102.81】</v>
      </c>
      <c r="AU6" s="21" t="str">
        <f>IF(AU7="",NA(),AU7)</f>
        <v>-</v>
      </c>
      <c r="AV6" s="21" t="str">
        <f t="shared" ref="AV6:BD6" si="6">IF(AV7="",NA(),AV7)</f>
        <v>-</v>
      </c>
      <c r="AW6" s="21">
        <f t="shared" si="6"/>
        <v>120.38</v>
      </c>
      <c r="AX6" s="21">
        <f t="shared" si="6"/>
        <v>161.47</v>
      </c>
      <c r="AY6" s="21">
        <f t="shared" si="6"/>
        <v>306.18</v>
      </c>
      <c r="AZ6" s="21" t="str">
        <f t="shared" si="6"/>
        <v>-</v>
      </c>
      <c r="BA6" s="21" t="str">
        <f t="shared" si="6"/>
        <v>-</v>
      </c>
      <c r="BB6" s="21">
        <f t="shared" si="6"/>
        <v>89.72</v>
      </c>
      <c r="BC6" s="21">
        <f t="shared" si="6"/>
        <v>100.47</v>
      </c>
      <c r="BD6" s="21">
        <f t="shared" si="6"/>
        <v>122.71</v>
      </c>
      <c r="BE6" s="20" t="str">
        <f>IF(BE7="","",IF(BE7="-","【-】","【"&amp;SUBSTITUTE(TEXT(BE7,"#,##0.00"),"-","△")&amp;"】"))</f>
        <v>【112.20】</v>
      </c>
      <c r="BF6" s="21" t="str">
        <f>IF(BF7="",NA(),BF7)</f>
        <v>-</v>
      </c>
      <c r="BG6" s="21" t="str">
        <f t="shared" ref="BG6:BO6" si="7">IF(BG7="",NA(),BG7)</f>
        <v>-</v>
      </c>
      <c r="BH6" s="21">
        <f t="shared" si="7"/>
        <v>32.15</v>
      </c>
      <c r="BI6" s="21">
        <f t="shared" si="7"/>
        <v>33.92</v>
      </c>
      <c r="BJ6" s="21">
        <f t="shared" si="7"/>
        <v>32.97</v>
      </c>
      <c r="BK6" s="21" t="str">
        <f t="shared" si="7"/>
        <v>-</v>
      </c>
      <c r="BL6" s="21" t="str">
        <f t="shared" si="7"/>
        <v>-</v>
      </c>
      <c r="BM6" s="21">
        <f t="shared" si="7"/>
        <v>270.57</v>
      </c>
      <c r="BN6" s="21">
        <f t="shared" si="7"/>
        <v>294.27</v>
      </c>
      <c r="BO6" s="21">
        <f t="shared" si="7"/>
        <v>294.08999999999997</v>
      </c>
      <c r="BP6" s="20" t="str">
        <f>IF(BP7="","",IF(BP7="-","【-】","【"&amp;SUBSTITUTE(TEXT(BP7,"#,##0.00"),"-","△")&amp;"】"))</f>
        <v>【310.14】</v>
      </c>
      <c r="BQ6" s="21" t="str">
        <f>IF(BQ7="",NA(),BQ7)</f>
        <v>-</v>
      </c>
      <c r="BR6" s="21" t="str">
        <f t="shared" ref="BR6:BZ6" si="8">IF(BR7="",NA(),BR7)</f>
        <v>-</v>
      </c>
      <c r="BS6" s="21">
        <f t="shared" si="8"/>
        <v>94.23</v>
      </c>
      <c r="BT6" s="21">
        <f t="shared" si="8"/>
        <v>89.56</v>
      </c>
      <c r="BU6" s="21">
        <f t="shared" si="8"/>
        <v>88.29</v>
      </c>
      <c r="BV6" s="21" t="str">
        <f t="shared" si="8"/>
        <v>-</v>
      </c>
      <c r="BW6" s="21" t="str">
        <f t="shared" si="8"/>
        <v>-</v>
      </c>
      <c r="BX6" s="21">
        <f t="shared" si="8"/>
        <v>62.5</v>
      </c>
      <c r="BY6" s="21">
        <f t="shared" si="8"/>
        <v>60.59</v>
      </c>
      <c r="BZ6" s="21">
        <f t="shared" si="8"/>
        <v>60</v>
      </c>
      <c r="CA6" s="20" t="str">
        <f>IF(CA7="","",IF(CA7="-","【-】","【"&amp;SUBSTITUTE(TEXT(CA7,"#,##0.00"),"-","△")&amp;"】"))</f>
        <v>【57.71】</v>
      </c>
      <c r="CB6" s="21" t="str">
        <f>IF(CB7="",NA(),CB7)</f>
        <v>-</v>
      </c>
      <c r="CC6" s="21" t="str">
        <f t="shared" ref="CC6:CK6" si="9">IF(CC7="",NA(),CC7)</f>
        <v>-</v>
      </c>
      <c r="CD6" s="21">
        <f t="shared" si="9"/>
        <v>276.64</v>
      </c>
      <c r="CE6" s="21">
        <f t="shared" si="9"/>
        <v>288.22000000000003</v>
      </c>
      <c r="CF6" s="21">
        <f t="shared" si="9"/>
        <v>224.85</v>
      </c>
      <c r="CG6" s="21" t="str">
        <f t="shared" si="9"/>
        <v>-</v>
      </c>
      <c r="CH6" s="21" t="str">
        <f t="shared" si="9"/>
        <v>-</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f t="shared" si="10"/>
        <v>37.15</v>
      </c>
      <c r="CP6" s="21">
        <f t="shared" si="10"/>
        <v>37.049999999999997</v>
      </c>
      <c r="CQ6" s="21">
        <f t="shared" si="10"/>
        <v>46.76</v>
      </c>
      <c r="CR6" s="21" t="str">
        <f t="shared" si="10"/>
        <v>-</v>
      </c>
      <c r="CS6" s="21" t="str">
        <f t="shared" si="10"/>
        <v>-</v>
      </c>
      <c r="CT6" s="21">
        <f t="shared" si="10"/>
        <v>59.64</v>
      </c>
      <c r="CU6" s="21">
        <f t="shared" si="10"/>
        <v>58.19</v>
      </c>
      <c r="CV6" s="21">
        <f t="shared" si="10"/>
        <v>56.52</v>
      </c>
      <c r="CW6" s="20" t="str">
        <f>IF(CW7="","",IF(CW7="-","【-】","【"&amp;SUBSTITUTE(TEXT(CW7,"#,##0.00"),"-","△")&amp;"】"))</f>
        <v>【56.80】</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90.63</v>
      </c>
      <c r="DF6" s="21">
        <f t="shared" si="11"/>
        <v>87.8</v>
      </c>
      <c r="DG6" s="21">
        <f t="shared" si="11"/>
        <v>88.43</v>
      </c>
      <c r="DH6" s="20" t="str">
        <f>IF(DH7="","",IF(DH7="-","【-】","【"&amp;SUBSTITUTE(TEXT(DH7,"#,##0.00"),"-","△")&amp;"】"))</f>
        <v>【83.38】</v>
      </c>
      <c r="DI6" s="21" t="str">
        <f>IF(DI7="",NA(),DI7)</f>
        <v>-</v>
      </c>
      <c r="DJ6" s="21" t="str">
        <f t="shared" ref="DJ6:DR6" si="12">IF(DJ7="",NA(),DJ7)</f>
        <v>-</v>
      </c>
      <c r="DK6" s="21">
        <f t="shared" si="12"/>
        <v>30.2</v>
      </c>
      <c r="DL6" s="21">
        <f t="shared" si="12"/>
        <v>31.55</v>
      </c>
      <c r="DM6" s="21">
        <f t="shared" si="12"/>
        <v>33.11</v>
      </c>
      <c r="DN6" s="21" t="str">
        <f t="shared" si="12"/>
        <v>-</v>
      </c>
      <c r="DO6" s="21" t="str">
        <f t="shared" si="12"/>
        <v>-</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323861</v>
      </c>
      <c r="D7" s="23">
        <v>46</v>
      </c>
      <c r="E7" s="23">
        <v>18</v>
      </c>
      <c r="F7" s="23">
        <v>0</v>
      </c>
      <c r="G7" s="23">
        <v>0</v>
      </c>
      <c r="H7" s="23" t="s">
        <v>95</v>
      </c>
      <c r="I7" s="23" t="s">
        <v>96</v>
      </c>
      <c r="J7" s="23" t="s">
        <v>97</v>
      </c>
      <c r="K7" s="23" t="s">
        <v>98</v>
      </c>
      <c r="L7" s="23" t="s">
        <v>99</v>
      </c>
      <c r="M7" s="23" t="s">
        <v>100</v>
      </c>
      <c r="N7" s="24" t="s">
        <v>101</v>
      </c>
      <c r="O7" s="24">
        <v>70.510000000000005</v>
      </c>
      <c r="P7" s="24">
        <v>33.36</v>
      </c>
      <c r="Q7" s="24">
        <v>100</v>
      </c>
      <c r="R7" s="24">
        <v>4813</v>
      </c>
      <c r="S7" s="24">
        <v>4656</v>
      </c>
      <c r="T7" s="24">
        <v>242.88</v>
      </c>
      <c r="U7" s="24">
        <v>19.170000000000002</v>
      </c>
      <c r="V7" s="24">
        <v>1533</v>
      </c>
      <c r="W7" s="24">
        <v>0.18</v>
      </c>
      <c r="X7" s="24">
        <v>8516.67</v>
      </c>
      <c r="Y7" s="24" t="s">
        <v>101</v>
      </c>
      <c r="Z7" s="24" t="s">
        <v>101</v>
      </c>
      <c r="AA7" s="24">
        <v>117.28</v>
      </c>
      <c r="AB7" s="24">
        <v>101.96</v>
      </c>
      <c r="AC7" s="24">
        <v>128.9</v>
      </c>
      <c r="AD7" s="24" t="s">
        <v>101</v>
      </c>
      <c r="AE7" s="24" t="s">
        <v>101</v>
      </c>
      <c r="AF7" s="24">
        <v>96.05</v>
      </c>
      <c r="AG7" s="24">
        <v>99.03</v>
      </c>
      <c r="AH7" s="24">
        <v>100.41</v>
      </c>
      <c r="AI7" s="24">
        <v>98.81</v>
      </c>
      <c r="AJ7" s="24" t="s">
        <v>101</v>
      </c>
      <c r="AK7" s="24" t="s">
        <v>101</v>
      </c>
      <c r="AL7" s="24">
        <v>0</v>
      </c>
      <c r="AM7" s="24">
        <v>0</v>
      </c>
      <c r="AN7" s="24">
        <v>0</v>
      </c>
      <c r="AO7" s="24" t="s">
        <v>101</v>
      </c>
      <c r="AP7" s="24" t="s">
        <v>101</v>
      </c>
      <c r="AQ7" s="24">
        <v>123.82</v>
      </c>
      <c r="AR7" s="24">
        <v>74.239999999999995</v>
      </c>
      <c r="AS7" s="24">
        <v>83.92</v>
      </c>
      <c r="AT7" s="24">
        <v>102.81</v>
      </c>
      <c r="AU7" s="24" t="s">
        <v>101</v>
      </c>
      <c r="AV7" s="24" t="s">
        <v>101</v>
      </c>
      <c r="AW7" s="24">
        <v>120.38</v>
      </c>
      <c r="AX7" s="24">
        <v>161.47</v>
      </c>
      <c r="AY7" s="24">
        <v>306.18</v>
      </c>
      <c r="AZ7" s="24" t="s">
        <v>101</v>
      </c>
      <c r="BA7" s="24" t="s">
        <v>101</v>
      </c>
      <c r="BB7" s="24">
        <v>89.72</v>
      </c>
      <c r="BC7" s="24">
        <v>100.47</v>
      </c>
      <c r="BD7" s="24">
        <v>122.71</v>
      </c>
      <c r="BE7" s="24">
        <v>112.2</v>
      </c>
      <c r="BF7" s="24" t="s">
        <v>101</v>
      </c>
      <c r="BG7" s="24" t="s">
        <v>101</v>
      </c>
      <c r="BH7" s="24">
        <v>32.15</v>
      </c>
      <c r="BI7" s="24">
        <v>33.92</v>
      </c>
      <c r="BJ7" s="24">
        <v>32.97</v>
      </c>
      <c r="BK7" s="24" t="s">
        <v>101</v>
      </c>
      <c r="BL7" s="24" t="s">
        <v>101</v>
      </c>
      <c r="BM7" s="24">
        <v>270.57</v>
      </c>
      <c r="BN7" s="24">
        <v>294.27</v>
      </c>
      <c r="BO7" s="24">
        <v>294.08999999999997</v>
      </c>
      <c r="BP7" s="24">
        <v>310.14</v>
      </c>
      <c r="BQ7" s="24" t="s">
        <v>101</v>
      </c>
      <c r="BR7" s="24" t="s">
        <v>101</v>
      </c>
      <c r="BS7" s="24">
        <v>94.23</v>
      </c>
      <c r="BT7" s="24">
        <v>89.56</v>
      </c>
      <c r="BU7" s="24">
        <v>88.29</v>
      </c>
      <c r="BV7" s="24" t="s">
        <v>101</v>
      </c>
      <c r="BW7" s="24" t="s">
        <v>101</v>
      </c>
      <c r="BX7" s="24">
        <v>62.5</v>
      </c>
      <c r="BY7" s="24">
        <v>60.59</v>
      </c>
      <c r="BZ7" s="24">
        <v>60</v>
      </c>
      <c r="CA7" s="24">
        <v>57.71</v>
      </c>
      <c r="CB7" s="24" t="s">
        <v>101</v>
      </c>
      <c r="CC7" s="24" t="s">
        <v>101</v>
      </c>
      <c r="CD7" s="24">
        <v>276.64</v>
      </c>
      <c r="CE7" s="24">
        <v>288.22000000000003</v>
      </c>
      <c r="CF7" s="24">
        <v>224.85</v>
      </c>
      <c r="CG7" s="24" t="s">
        <v>101</v>
      </c>
      <c r="CH7" s="24" t="s">
        <v>101</v>
      </c>
      <c r="CI7" s="24">
        <v>269.33</v>
      </c>
      <c r="CJ7" s="24">
        <v>280.23</v>
      </c>
      <c r="CK7" s="24">
        <v>282.70999999999998</v>
      </c>
      <c r="CL7" s="24">
        <v>286.17</v>
      </c>
      <c r="CM7" s="24" t="s">
        <v>101</v>
      </c>
      <c r="CN7" s="24" t="s">
        <v>101</v>
      </c>
      <c r="CO7" s="24">
        <v>37.15</v>
      </c>
      <c r="CP7" s="24">
        <v>37.049999999999997</v>
      </c>
      <c r="CQ7" s="24">
        <v>46.76</v>
      </c>
      <c r="CR7" s="24" t="s">
        <v>101</v>
      </c>
      <c r="CS7" s="24" t="s">
        <v>101</v>
      </c>
      <c r="CT7" s="24">
        <v>59.64</v>
      </c>
      <c r="CU7" s="24">
        <v>58.19</v>
      </c>
      <c r="CV7" s="24">
        <v>56.52</v>
      </c>
      <c r="CW7" s="24">
        <v>56.8</v>
      </c>
      <c r="CX7" s="24" t="s">
        <v>101</v>
      </c>
      <c r="CY7" s="24" t="s">
        <v>101</v>
      </c>
      <c r="CZ7" s="24">
        <v>100</v>
      </c>
      <c r="DA7" s="24">
        <v>100</v>
      </c>
      <c r="DB7" s="24">
        <v>100</v>
      </c>
      <c r="DC7" s="24" t="s">
        <v>101</v>
      </c>
      <c r="DD7" s="24" t="s">
        <v>101</v>
      </c>
      <c r="DE7" s="24">
        <v>90.63</v>
      </c>
      <c r="DF7" s="24">
        <v>87.8</v>
      </c>
      <c r="DG7" s="24">
        <v>88.43</v>
      </c>
      <c r="DH7" s="24">
        <v>83.38</v>
      </c>
      <c r="DI7" s="24" t="s">
        <v>101</v>
      </c>
      <c r="DJ7" s="24" t="s">
        <v>101</v>
      </c>
      <c r="DK7" s="24">
        <v>30.2</v>
      </c>
      <c r="DL7" s="24">
        <v>31.55</v>
      </c>
      <c r="DM7" s="24">
        <v>33.11</v>
      </c>
      <c r="DN7" s="24" t="s">
        <v>101</v>
      </c>
      <c r="DO7" s="24" t="s">
        <v>101</v>
      </c>
      <c r="DP7" s="24">
        <v>23.76</v>
      </c>
      <c r="DQ7" s="24">
        <v>15.74</v>
      </c>
      <c r="DR7" s="24">
        <v>21.02</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塚原誠</cp:lastModifiedBy>
  <cp:lastPrinted>2023-02-03T07:05:01Z</cp:lastPrinted>
  <dcterms:created xsi:type="dcterms:W3CDTF">2022-12-01T01:41:40Z</dcterms:created>
  <dcterms:modified xsi:type="dcterms:W3CDTF">2023-02-03T07:05:03Z</dcterms:modified>
  <cp:category/>
</cp:coreProperties>
</file>