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Y:\建設課\上下水担当\★上下水収納関係\2.公営企業会計\7.経営比較分析表\R3決算\提出\"/>
    </mc:Choice>
  </mc:AlternateContent>
  <xr:revisionPtr revIDLastSave="0" documentId="13_ncr:1_{7F14AA6A-21DF-4419-A888-BF9F5BADA145}" xr6:coauthVersionLast="36" xr6:coauthVersionMax="36" xr10:uidLastSave="{00000000-0000-0000-0000-000000000000}"/>
  <workbookProtection workbookAlgorithmName="SHA-512" workbookHashValue="Ro04gitClpYs2Vz8xStGIv9MCp4dzfjXTWuU2Oed75CjOx+ZYO1sab7/YH23JQOIJwXn4s12XKvJpECaeGn3vg==" workbookSaltValue="uXrwRQMr9IItfz9BHP/w/A==" workbookSpinCount="100000" lockStructure="1"/>
  <bookViews>
    <workbookView xWindow="0" yWindow="0" windowWidth="15360" windowHeight="763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AL8" i="4" s="1"/>
  <c r="R6" i="5"/>
  <c r="AD10" i="4" s="1"/>
  <c r="Q6" i="5"/>
  <c r="P6" i="5"/>
  <c r="O6" i="5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85" i="4"/>
  <c r="L85" i="4"/>
  <c r="K85" i="4"/>
  <c r="J85" i="4"/>
  <c r="G85" i="4"/>
  <c r="F85" i="4"/>
  <c r="E85" i="4"/>
  <c r="BB10" i="4"/>
  <c r="AT10" i="4"/>
  <c r="W10" i="4"/>
  <c r="P10" i="4"/>
  <c r="I10" i="4"/>
  <c r="BB8" i="4"/>
  <c r="AT8" i="4"/>
  <c r="W8" i="4"/>
  <c r="P8" i="4"/>
  <c r="I8" i="4"/>
  <c r="B6" i="4"/>
</calcChain>
</file>

<file path=xl/sharedStrings.xml><?xml version="1.0" encoding="utf-8"?>
<sst xmlns="http://schemas.openxmlformats.org/spreadsheetml/2006/main" count="275" uniqueCount="117">
  <si>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</si>
  <si>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</si>
  <si>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</si>
  <si>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</si>
  <si>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</si>
  <si>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</si>
  <si>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</si>
  <si>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</si>
  <si>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</si>
  <si>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</si>
  <si>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</si>
  <si>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</si>
  <si>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</si>
  <si>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</si>
  <si>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</si>
  <si>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</si>
  <si>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</si>
  <si>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</si>
  <si>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</si>
  <si>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</si>
  <si>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</si>
  <si>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</si>
  <si>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</si>
  <si>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</si>
  <si>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</si>
  <si>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</si>
  <si>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</si>
  <si>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</si>
  <si>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</si>
  <si>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</si>
  <si>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</si>
  <si>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</si>
  <si>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</si>
  <si>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</si>
  <si>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</si>
  <si>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</si>
  <si>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</si>
  <si>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</si>
  <si>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</si>
  <si>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</si>
  <si>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</si>
  <si>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</si>
  <si>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</si>
  <si>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</si>
  <si>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</si>
  <si>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</si>
  <si>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</si>
  <si>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</si>
  <si>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</si>
  <si>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</si>
  <si>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</si>
  <si>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</si>
  <si>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</si>
  <si>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</si>
  <si>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</si>
  <si>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</si>
  <si>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</si>
  <si>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</si>
  <si>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</si>
  <si>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</si>
  <si>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</si>
  <si>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</si>
  <si>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</si>
  <si>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</si>
  <si>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</si>
  <si>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</si>
  <si>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</si>
  <si>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</si>
  <si>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</si>
  <si>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</si>
  <si>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</si>
  <si>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</si>
  <si>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</si>
  <si>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</si>
  <si>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</si>
  <si>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</si>
  <si>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</si>
  <si>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</si>
  <si>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</si>
  <si>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</si>
  <si>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</si>
  <si>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</si>
  <si>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</si>
  <si>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</si>
  <si>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</si>
  <si>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</si>
  <si>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</si>
  <si>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</si>
  <si>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</si>
  <si>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</si>
  <si>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</si>
  <si>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</si>
  <si>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</si>
  <si>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</si>
  <si>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</si>
  <si>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</si>
  <si>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飯南町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</si>
  <si>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</si>
  <si>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</si>
  <si>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</si>
  <si>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</si>
  <si>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</si>
  <si>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</si>
  <si>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</si>
  <si>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</si>
  <si>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</si>
  <si>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</si>
  <si>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</si>
  <si>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</si>
  <si>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</si>
  <si>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</si>
  <si>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</si>
  <si>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</si>
  <si>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</si>
  <si>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令和3年度は、経常収支比率が100％を超えており、単年度収支は黒字であった。また、累積欠損金比率もゼロとなっている。
　流動比率は100%を下回っており、建設改良に伴う企業債償還金が多いことが影響している。施設整備については終了しているが、農村整備事業により施設の更新等を予定しているため、企業債残高に注視した事業計画を立てる必要がある。
　企業債残高対事業規模比率は類似団体に比較すると低いが、施設更新等の際には上昇すると見込まれるため、適正な数値を維持できるよう努める必要がある。
　経費回収率は100%を下回っており、繰出金に依存せず経営できる体質への転換が必要である。
　施設利用率については、類似団体を下回っているため、さらなる加入率の促進に努める必要がある。</t>
    <rPh sb="20" eb="21">
      <t>コ</t>
    </rPh>
    <rPh sb="32" eb="34">
      <t>クロジ</t>
    </rPh>
    <rPh sb="121" eb="123">
      <t>ノウソン</t>
    </rPh>
    <rPh sb="123" eb="125">
      <t>セイビ</t>
    </rPh>
    <rPh sb="125" eb="127">
      <t>ジギョウ</t>
    </rPh>
    <rPh sb="137" eb="139">
      <t>ヨテイ</t>
    </rPh>
    <phoneticPr fontId="4"/>
  </si>
  <si>
    <t>　有形固定資産減価償却率は類似団体よりも高く、老朽化度合いは高いと言える。供用開始から20年以上が経過しており、処理施設内の機器の故障も増えつつあり、都度、修繕を行っている状況である。
　今後は、農村整備事業により施設の長寿命化等を図りながら、突発的な大規模修繕が経営を圧迫することのないよう、施設の維持管理に努める。</t>
    <rPh sb="98" eb="100">
      <t>ノウソン</t>
    </rPh>
    <rPh sb="100" eb="102">
      <t>セイビ</t>
    </rPh>
    <rPh sb="102" eb="104">
      <t>ジギョウ</t>
    </rPh>
    <phoneticPr fontId="4"/>
  </si>
  <si>
    <t>　農村整備事業により施設の更新を予定しており、施設の長寿命化を図る。今後も中長期の更新需要見通しを検討しながら、財政収支見通しを踏まえた更新財源の確保を図り、健全経営を行っていく。</t>
    <rPh sb="1" eb="3">
      <t>ノウソン</t>
    </rPh>
    <rPh sb="3" eb="5">
      <t>セイビ</t>
    </rPh>
    <rPh sb="5" eb="7">
      <t>ジギョウ</t>
    </rPh>
    <rPh sb="10" eb="12">
      <t>シセツ</t>
    </rPh>
    <rPh sb="13" eb="15">
      <t>コウシン</t>
    </rPh>
    <rPh sb="16" eb="18">
      <t>ヨテイ</t>
    </rPh>
    <rPh sb="23" eb="25">
      <t>シセツ</t>
    </rPh>
    <rPh sb="26" eb="30">
      <t>チョウジュミョウカ</t>
    </rPh>
    <rPh sb="31" eb="32">
      <t>ハカ</t>
    </rPh>
    <rPh sb="34" eb="36">
      <t>コンゴ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</si>
</sst>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D2-4F57-A9F7-BDF449B53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0.25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D2-4F57-A9F7-BDF449B53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45.38</c:v>
                </c:pt>
                <c:pt idx="3">
                  <c:v>45.38</c:v>
                </c:pt>
                <c:pt idx="4">
                  <c:v>45.38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7D-44D5-8426-33F3D88AD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50.14</c:v>
                </c:pt>
                <c:pt idx="3">
                  <c:v>54.83</c:v>
                </c:pt>
                <c:pt idx="4">
                  <c:v>66.53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7D-44D5-8426-33F3D88AD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A0-423A-9DA5-B18C5813B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84.98</c:v>
                </c:pt>
                <c:pt idx="3">
                  <c:v>84.7</c:v>
                </c:pt>
                <c:pt idx="4">
                  <c:v>84.67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A0-423A-9DA5-B18C5813B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114.78</c:v>
                </c:pt>
                <c:pt idx="3">
                  <c:v>94.8</c:v>
                </c:pt>
                <c:pt idx="4">
                  <c:v>140.51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BD-461D-A1C7-CF0B21339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103.6</c:v>
                </c:pt>
                <c:pt idx="3">
                  <c:v>106.37</c:v>
                </c:pt>
                <c:pt idx="4">
                  <c:v>106.07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BD-461D-A1C7-CF0B21339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64.98</c:v>
                </c:pt>
                <c:pt idx="3">
                  <c:v>66.17</c:v>
                </c:pt>
                <c:pt idx="4">
                  <c:v>67.349999999999994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7B-4F10-A346-7F6AF7B46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23.06</c:v>
                </c:pt>
                <c:pt idx="3">
                  <c:v>20.34</c:v>
                </c:pt>
                <c:pt idx="4">
                  <c:v>21.85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7B-4F10-A346-7F6AF7B46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A-4DAA-948B-124A3570D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BA-4DAA-948B-124A3570D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2F-4DE4-BC65-432433CAA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193.99</c:v>
                </c:pt>
                <c:pt idx="3">
                  <c:v>139.02000000000001</c:v>
                </c:pt>
                <c:pt idx="4">
                  <c:v>132.04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2F-4DE4-BC65-432433CAA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56.56</c:v>
                </c:pt>
                <c:pt idx="3">
                  <c:v>41.61</c:v>
                </c:pt>
                <c:pt idx="4">
                  <c:v>77.39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90-4526-A6D6-647D05506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26.99</c:v>
                </c:pt>
                <c:pt idx="3">
                  <c:v>29.13</c:v>
                </c:pt>
                <c:pt idx="4">
                  <c:v>35.69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90-4526-A6D6-647D05506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51.66</c:v>
                </c:pt>
                <c:pt idx="3">
                  <c:v>49.28</c:v>
                </c:pt>
                <c:pt idx="4">
                  <c:v>38.71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52-4D69-8333-6EFA2C74F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826.83</c:v>
                </c:pt>
                <c:pt idx="3">
                  <c:v>867.83</c:v>
                </c:pt>
                <c:pt idx="4">
                  <c:v>791.76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52-4D69-8333-6EFA2C74F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75</c:v>
                </c:pt>
                <c:pt idx="3">
                  <c:v>72.44</c:v>
                </c:pt>
                <c:pt idx="4">
                  <c:v>51.71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FB-40A2-B07B-970F79659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57.31</c:v>
                </c:pt>
                <c:pt idx="3">
                  <c:v>57.08</c:v>
                </c:pt>
                <c:pt idx="4">
                  <c:v>56.26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FB-40A2-B07B-970F79659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316.18</c:v>
                </c:pt>
                <c:pt idx="3">
                  <c:v>325.47000000000003</c:v>
                </c:pt>
                <c:pt idx="4">
                  <c:v>457.85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28-4560-B7C2-D74A411C6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273.52</c:v>
                </c:pt>
                <c:pt idx="3">
                  <c:v>274.99</c:v>
                </c:pt>
                <c:pt idx="4">
                  <c:v>282.08999999999997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28-4560-B7C2-D74A411C6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【128.23】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>
      <selection activeCell="CA87" sqref="CA87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島根県　飯南町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農業集落排水</v>
      </c>
      <c r="Q8" s="35"/>
      <c r="R8" s="35"/>
      <c r="S8" s="35"/>
      <c r="T8" s="35"/>
      <c r="U8" s="35"/>
      <c r="V8" s="35"/>
      <c r="W8" s="35" t="str">
        <f>データ!L6</f>
        <v>F2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4656</v>
      </c>
      <c r="AM8" s="37"/>
      <c r="AN8" s="37"/>
      <c r="AO8" s="37"/>
      <c r="AP8" s="37"/>
      <c r="AQ8" s="37"/>
      <c r="AR8" s="37"/>
      <c r="AS8" s="37"/>
      <c r="AT8" s="38">
        <f>データ!T6</f>
        <v>242.88</v>
      </c>
      <c r="AU8" s="38"/>
      <c r="AV8" s="38"/>
      <c r="AW8" s="38"/>
      <c r="AX8" s="38"/>
      <c r="AY8" s="38"/>
      <c r="AZ8" s="38"/>
      <c r="BA8" s="38"/>
      <c r="BB8" s="38">
        <f>データ!U6</f>
        <v>19.170000000000002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>
        <f>データ!O6</f>
        <v>87.43</v>
      </c>
      <c r="J10" s="38"/>
      <c r="K10" s="38"/>
      <c r="L10" s="38"/>
      <c r="M10" s="38"/>
      <c r="N10" s="38"/>
      <c r="O10" s="38"/>
      <c r="P10" s="38">
        <f>データ!P6</f>
        <v>3.29</v>
      </c>
      <c r="Q10" s="38"/>
      <c r="R10" s="38"/>
      <c r="S10" s="38"/>
      <c r="T10" s="38"/>
      <c r="U10" s="38"/>
      <c r="V10" s="38"/>
      <c r="W10" s="38">
        <f>データ!Q6</f>
        <v>100</v>
      </c>
      <c r="X10" s="38"/>
      <c r="Y10" s="38"/>
      <c r="Z10" s="38"/>
      <c r="AA10" s="38"/>
      <c r="AB10" s="38"/>
      <c r="AC10" s="38"/>
      <c r="AD10" s="37">
        <f>データ!R6</f>
        <v>4813</v>
      </c>
      <c r="AE10" s="37"/>
      <c r="AF10" s="37"/>
      <c r="AG10" s="37"/>
      <c r="AH10" s="37"/>
      <c r="AI10" s="37"/>
      <c r="AJ10" s="37"/>
      <c r="AK10" s="2"/>
      <c r="AL10" s="37">
        <f>データ!V6</f>
        <v>151</v>
      </c>
      <c r="AM10" s="37"/>
      <c r="AN10" s="37"/>
      <c r="AO10" s="37"/>
      <c r="AP10" s="37"/>
      <c r="AQ10" s="37"/>
      <c r="AR10" s="37"/>
      <c r="AS10" s="37"/>
      <c r="AT10" s="38">
        <f>データ!W6</f>
        <v>0.13</v>
      </c>
      <c r="AU10" s="38"/>
      <c r="AV10" s="38"/>
      <c r="AW10" s="38"/>
      <c r="AX10" s="38"/>
      <c r="AY10" s="38"/>
      <c r="AZ10" s="38"/>
      <c r="BA10" s="38"/>
      <c r="BB10" s="38">
        <f>データ!X6</f>
        <v>1161.54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114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115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116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【104.16】</v>
      </c>
      <c r="F85" s="12" t="str">
        <f>データ!AT6</f>
        <v>【128.23】</v>
      </c>
      <c r="G85" s="12" t="str">
        <f>データ!BE6</f>
        <v>【34.77】</v>
      </c>
      <c r="H85" s="12" t="str">
        <f>データ!BP6</f>
        <v>【786.37】</v>
      </c>
      <c r="I85" s="12" t="str">
        <f>データ!CA6</f>
        <v>【60.65】</v>
      </c>
      <c r="J85" s="12" t="str">
        <f>データ!CL6</f>
        <v>【256.97】</v>
      </c>
      <c r="K85" s="12" t="str">
        <f>データ!CW6</f>
        <v>【61.14】</v>
      </c>
      <c r="L85" s="12" t="str">
        <f>データ!DH6</f>
        <v>【86.91】</v>
      </c>
      <c r="M85" s="12" t="str">
        <f>データ!DS6</f>
        <v>【24.95】</v>
      </c>
      <c r="N85" s="12" t="str">
        <f>データ!ED6</f>
        <v>【0.00】</v>
      </c>
      <c r="O85" s="12" t="str">
        <f>データ!EO6</f>
        <v>【0.03】</v>
      </c>
    </row>
  </sheetData>
  <sheetProtection algorithmName="SHA-512" hashValue="u8JwxFDJroIKoE/yhUySV0cBP4vEjkKHHV/Tb/tfFnhGtMfpItRrdxTLK9USqM9gzgbxM77rlP1TdVQRRU0/Lw==" saltValue="A7Uw+6CGYgSxDFkGzwm3g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323861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島根県　飯南町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>
        <f t="shared" si="3"/>
        <v>87.43</v>
      </c>
      <c r="P6" s="20">
        <f t="shared" si="3"/>
        <v>3.29</v>
      </c>
      <c r="Q6" s="20">
        <f t="shared" si="3"/>
        <v>100</v>
      </c>
      <c r="R6" s="20">
        <f t="shared" si="3"/>
        <v>4813</v>
      </c>
      <c r="S6" s="20">
        <f t="shared" si="3"/>
        <v>4656</v>
      </c>
      <c r="T6" s="20">
        <f t="shared" si="3"/>
        <v>242.88</v>
      </c>
      <c r="U6" s="20">
        <f t="shared" si="3"/>
        <v>19.170000000000002</v>
      </c>
      <c r="V6" s="20">
        <f t="shared" si="3"/>
        <v>151</v>
      </c>
      <c r="W6" s="20">
        <f t="shared" si="3"/>
        <v>0.13</v>
      </c>
      <c r="X6" s="20">
        <f t="shared" si="3"/>
        <v>1161.54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114.78</v>
      </c>
      <c r="AB6" s="21">
        <f t="shared" si="4"/>
        <v>94.8</v>
      </c>
      <c r="AC6" s="21">
        <f t="shared" si="4"/>
        <v>140.51</v>
      </c>
      <c r="AD6" s="21" t="str">
        <f t="shared" si="4"/>
        <v>-</v>
      </c>
      <c r="AE6" s="21" t="str">
        <f t="shared" si="4"/>
        <v>-</v>
      </c>
      <c r="AF6" s="21">
        <f t="shared" si="4"/>
        <v>103.6</v>
      </c>
      <c r="AG6" s="21">
        <f t="shared" si="4"/>
        <v>106.37</v>
      </c>
      <c r="AH6" s="21">
        <f t="shared" si="4"/>
        <v>106.07</v>
      </c>
      <c r="AI6" s="20" t="str">
        <f>IF(AI7="","",IF(AI7="-","【-】","【"&amp;SUBSTITUTE(TEXT(AI7,"#,##0.00"),"-","△")&amp;"】"))</f>
        <v>【104.16】</v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193.99</v>
      </c>
      <c r="AR6" s="21">
        <f t="shared" si="5"/>
        <v>139.02000000000001</v>
      </c>
      <c r="AS6" s="21">
        <f t="shared" si="5"/>
        <v>132.04</v>
      </c>
      <c r="AT6" s="20" t="str">
        <f>IF(AT7="","",IF(AT7="-","【-】","【"&amp;SUBSTITUTE(TEXT(AT7,"#,##0.00"),"-","△")&amp;"】"))</f>
        <v>【128.23】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56.56</v>
      </c>
      <c r="AX6" s="21">
        <f t="shared" si="6"/>
        <v>41.61</v>
      </c>
      <c r="AY6" s="21">
        <f t="shared" si="6"/>
        <v>77.39</v>
      </c>
      <c r="AZ6" s="21" t="str">
        <f t="shared" si="6"/>
        <v>-</v>
      </c>
      <c r="BA6" s="21" t="str">
        <f t="shared" si="6"/>
        <v>-</v>
      </c>
      <c r="BB6" s="21">
        <f t="shared" si="6"/>
        <v>26.99</v>
      </c>
      <c r="BC6" s="21">
        <f t="shared" si="6"/>
        <v>29.13</v>
      </c>
      <c r="BD6" s="21">
        <f t="shared" si="6"/>
        <v>35.69</v>
      </c>
      <c r="BE6" s="20" t="str">
        <f>IF(BE7="","",IF(BE7="-","【-】","【"&amp;SUBSTITUTE(TEXT(BE7,"#,##0.00"),"-","△")&amp;"】"))</f>
        <v>【34.77】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51.66</v>
      </c>
      <c r="BI6" s="21">
        <f t="shared" si="7"/>
        <v>49.28</v>
      </c>
      <c r="BJ6" s="21">
        <f t="shared" si="7"/>
        <v>38.71</v>
      </c>
      <c r="BK6" s="21" t="str">
        <f t="shared" si="7"/>
        <v>-</v>
      </c>
      <c r="BL6" s="21" t="str">
        <f t="shared" si="7"/>
        <v>-</v>
      </c>
      <c r="BM6" s="21">
        <f t="shared" si="7"/>
        <v>826.83</v>
      </c>
      <c r="BN6" s="21">
        <f t="shared" si="7"/>
        <v>867.83</v>
      </c>
      <c r="BO6" s="21">
        <f t="shared" si="7"/>
        <v>791.76</v>
      </c>
      <c r="BP6" s="20" t="str">
        <f>IF(BP7="","",IF(BP7="-","【-】","【"&amp;SUBSTITUTE(TEXT(BP7,"#,##0.00"),"-","△")&amp;"】"))</f>
        <v>【786.37】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75</v>
      </c>
      <c r="BT6" s="21">
        <f t="shared" si="8"/>
        <v>72.44</v>
      </c>
      <c r="BU6" s="21">
        <f t="shared" si="8"/>
        <v>51.71</v>
      </c>
      <c r="BV6" s="21" t="str">
        <f t="shared" si="8"/>
        <v>-</v>
      </c>
      <c r="BW6" s="21" t="str">
        <f t="shared" si="8"/>
        <v>-</v>
      </c>
      <c r="BX6" s="21">
        <f t="shared" si="8"/>
        <v>57.31</v>
      </c>
      <c r="BY6" s="21">
        <f t="shared" si="8"/>
        <v>57.08</v>
      </c>
      <c r="BZ6" s="21">
        <f t="shared" si="8"/>
        <v>56.26</v>
      </c>
      <c r="CA6" s="20" t="str">
        <f>IF(CA7="","",IF(CA7="-","【-】","【"&amp;SUBSTITUTE(TEXT(CA7,"#,##0.00"),"-","△")&amp;"】"))</f>
        <v>【60.65】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316.18</v>
      </c>
      <c r="CE6" s="21">
        <f t="shared" si="9"/>
        <v>325.47000000000003</v>
      </c>
      <c r="CF6" s="21">
        <f t="shared" si="9"/>
        <v>457.85</v>
      </c>
      <c r="CG6" s="21" t="str">
        <f t="shared" si="9"/>
        <v>-</v>
      </c>
      <c r="CH6" s="21" t="str">
        <f t="shared" si="9"/>
        <v>-</v>
      </c>
      <c r="CI6" s="21">
        <f t="shared" si="9"/>
        <v>273.52</v>
      </c>
      <c r="CJ6" s="21">
        <f t="shared" si="9"/>
        <v>274.99</v>
      </c>
      <c r="CK6" s="21">
        <f t="shared" si="9"/>
        <v>282.08999999999997</v>
      </c>
      <c r="CL6" s="20" t="str">
        <f>IF(CL7="","",IF(CL7="-","【-】","【"&amp;SUBSTITUTE(TEXT(CL7,"#,##0.00"),"-","△")&amp;"】"))</f>
        <v>【256.97】</v>
      </c>
      <c r="CM6" s="21" t="str">
        <f>IF(CM7="",NA(),CM7)</f>
        <v>-</v>
      </c>
      <c r="CN6" s="21" t="str">
        <f t="shared" ref="CN6:CV6" si="10">IF(CN7="",NA(),CN7)</f>
        <v>-</v>
      </c>
      <c r="CO6" s="21">
        <f t="shared" si="10"/>
        <v>45.38</v>
      </c>
      <c r="CP6" s="21">
        <f t="shared" si="10"/>
        <v>45.38</v>
      </c>
      <c r="CQ6" s="21">
        <f t="shared" si="10"/>
        <v>45.38</v>
      </c>
      <c r="CR6" s="21" t="str">
        <f t="shared" si="10"/>
        <v>-</v>
      </c>
      <c r="CS6" s="21" t="str">
        <f t="shared" si="10"/>
        <v>-</v>
      </c>
      <c r="CT6" s="21">
        <f t="shared" si="10"/>
        <v>50.14</v>
      </c>
      <c r="CU6" s="21">
        <f t="shared" si="10"/>
        <v>54.83</v>
      </c>
      <c r="CV6" s="21">
        <f t="shared" si="10"/>
        <v>66.53</v>
      </c>
      <c r="CW6" s="20" t="str">
        <f>IF(CW7="","",IF(CW7="-","【-】","【"&amp;SUBSTITUTE(TEXT(CW7,"#,##0.00"),"-","△")&amp;"】"))</f>
        <v>【61.14】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 t="str">
        <f t="shared" si="11"/>
        <v>-</v>
      </c>
      <c r="DD6" s="21" t="str">
        <f t="shared" si="11"/>
        <v>-</v>
      </c>
      <c r="DE6" s="21">
        <f t="shared" si="11"/>
        <v>84.98</v>
      </c>
      <c r="DF6" s="21">
        <f t="shared" si="11"/>
        <v>84.7</v>
      </c>
      <c r="DG6" s="21">
        <f t="shared" si="11"/>
        <v>84.67</v>
      </c>
      <c r="DH6" s="20" t="str">
        <f>IF(DH7="","",IF(DH7="-","【-】","【"&amp;SUBSTITUTE(TEXT(DH7,"#,##0.00"),"-","△")&amp;"】"))</f>
        <v>【86.91】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64.98</v>
      </c>
      <c r="DL6" s="21">
        <f t="shared" si="12"/>
        <v>66.17</v>
      </c>
      <c r="DM6" s="21">
        <f t="shared" si="12"/>
        <v>67.349999999999994</v>
      </c>
      <c r="DN6" s="21" t="str">
        <f t="shared" si="12"/>
        <v>-</v>
      </c>
      <c r="DO6" s="21" t="str">
        <f t="shared" si="12"/>
        <v>-</v>
      </c>
      <c r="DP6" s="21">
        <f t="shared" si="12"/>
        <v>23.06</v>
      </c>
      <c r="DQ6" s="21">
        <f t="shared" si="12"/>
        <v>20.34</v>
      </c>
      <c r="DR6" s="21">
        <f t="shared" si="12"/>
        <v>21.85</v>
      </c>
      <c r="DS6" s="20" t="str">
        <f>IF(DS7="","",IF(DS7="-","【-】","【"&amp;SUBSTITUTE(TEXT(DS7,"#,##0.00"),"-","△")&amp;"】"))</f>
        <v>【24.95】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>
        <f t="shared" si="14"/>
        <v>0.02</v>
      </c>
      <c r="EM6" s="21">
        <f t="shared" si="14"/>
        <v>0.25</v>
      </c>
      <c r="EN6" s="21">
        <f t="shared" si="14"/>
        <v>0.05</v>
      </c>
      <c r="EO6" s="20" t="str">
        <f>IF(EO7="","",IF(EO7="-","【-】","【"&amp;SUBSTITUTE(TEXT(EO7,"#,##0.00"),"-","△")&amp;"】"))</f>
        <v>【0.03】</v>
      </c>
    </row>
    <row r="7" spans="1:148" s="22" customFormat="1" x14ac:dyDescent="0.15">
      <c r="A7" s="14"/>
      <c r="B7" s="23">
        <v>2021</v>
      </c>
      <c r="C7" s="23">
        <v>323861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87.43</v>
      </c>
      <c r="P7" s="24">
        <v>3.29</v>
      </c>
      <c r="Q7" s="24">
        <v>100</v>
      </c>
      <c r="R7" s="24">
        <v>4813</v>
      </c>
      <c r="S7" s="24">
        <v>4656</v>
      </c>
      <c r="T7" s="24">
        <v>242.88</v>
      </c>
      <c r="U7" s="24">
        <v>19.170000000000002</v>
      </c>
      <c r="V7" s="24">
        <v>151</v>
      </c>
      <c r="W7" s="24">
        <v>0.13</v>
      </c>
      <c r="X7" s="24">
        <v>1161.54</v>
      </c>
      <c r="Y7" s="24" t="s">
        <v>102</v>
      </c>
      <c r="Z7" s="24" t="s">
        <v>102</v>
      </c>
      <c r="AA7" s="24">
        <v>114.78</v>
      </c>
      <c r="AB7" s="24">
        <v>94.8</v>
      </c>
      <c r="AC7" s="24">
        <v>140.51</v>
      </c>
      <c r="AD7" s="24" t="s">
        <v>102</v>
      </c>
      <c r="AE7" s="24" t="s">
        <v>102</v>
      </c>
      <c r="AF7" s="24">
        <v>103.6</v>
      </c>
      <c r="AG7" s="24">
        <v>106.37</v>
      </c>
      <c r="AH7" s="24">
        <v>106.07</v>
      </c>
      <c r="AI7" s="24">
        <v>104.16</v>
      </c>
      <c r="AJ7" s="24" t="s">
        <v>102</v>
      </c>
      <c r="AK7" s="24" t="s">
        <v>102</v>
      </c>
      <c r="AL7" s="24">
        <v>0</v>
      </c>
      <c r="AM7" s="24">
        <v>0</v>
      </c>
      <c r="AN7" s="24">
        <v>0</v>
      </c>
      <c r="AO7" s="24" t="s">
        <v>102</v>
      </c>
      <c r="AP7" s="24" t="s">
        <v>102</v>
      </c>
      <c r="AQ7" s="24">
        <v>193.99</v>
      </c>
      <c r="AR7" s="24">
        <v>139.02000000000001</v>
      </c>
      <c r="AS7" s="24">
        <v>132.04</v>
      </c>
      <c r="AT7" s="24">
        <v>128.22999999999999</v>
      </c>
      <c r="AU7" s="24" t="s">
        <v>102</v>
      </c>
      <c r="AV7" s="24" t="s">
        <v>102</v>
      </c>
      <c r="AW7" s="24">
        <v>56.56</v>
      </c>
      <c r="AX7" s="24">
        <v>41.61</v>
      </c>
      <c r="AY7" s="24">
        <v>77.39</v>
      </c>
      <c r="AZ7" s="24" t="s">
        <v>102</v>
      </c>
      <c r="BA7" s="24" t="s">
        <v>102</v>
      </c>
      <c r="BB7" s="24">
        <v>26.99</v>
      </c>
      <c r="BC7" s="24">
        <v>29.13</v>
      </c>
      <c r="BD7" s="24">
        <v>35.69</v>
      </c>
      <c r="BE7" s="24">
        <v>34.770000000000003</v>
      </c>
      <c r="BF7" s="24" t="s">
        <v>102</v>
      </c>
      <c r="BG7" s="24" t="s">
        <v>102</v>
      </c>
      <c r="BH7" s="24">
        <v>51.66</v>
      </c>
      <c r="BI7" s="24">
        <v>49.28</v>
      </c>
      <c r="BJ7" s="24">
        <v>38.71</v>
      </c>
      <c r="BK7" s="24" t="s">
        <v>102</v>
      </c>
      <c r="BL7" s="24" t="s">
        <v>102</v>
      </c>
      <c r="BM7" s="24">
        <v>826.83</v>
      </c>
      <c r="BN7" s="24">
        <v>867.83</v>
      </c>
      <c r="BO7" s="24">
        <v>791.76</v>
      </c>
      <c r="BP7" s="24">
        <v>786.37</v>
      </c>
      <c r="BQ7" s="24" t="s">
        <v>102</v>
      </c>
      <c r="BR7" s="24" t="s">
        <v>102</v>
      </c>
      <c r="BS7" s="24">
        <v>75</v>
      </c>
      <c r="BT7" s="24">
        <v>72.44</v>
      </c>
      <c r="BU7" s="24">
        <v>51.71</v>
      </c>
      <c r="BV7" s="24" t="s">
        <v>102</v>
      </c>
      <c r="BW7" s="24" t="s">
        <v>102</v>
      </c>
      <c r="BX7" s="24">
        <v>57.31</v>
      </c>
      <c r="BY7" s="24">
        <v>57.08</v>
      </c>
      <c r="BZ7" s="24">
        <v>56.26</v>
      </c>
      <c r="CA7" s="24">
        <v>60.65</v>
      </c>
      <c r="CB7" s="24" t="s">
        <v>102</v>
      </c>
      <c r="CC7" s="24" t="s">
        <v>102</v>
      </c>
      <c r="CD7" s="24">
        <v>316.18</v>
      </c>
      <c r="CE7" s="24">
        <v>325.47000000000003</v>
      </c>
      <c r="CF7" s="24">
        <v>457.85</v>
      </c>
      <c r="CG7" s="24" t="s">
        <v>102</v>
      </c>
      <c r="CH7" s="24" t="s">
        <v>102</v>
      </c>
      <c r="CI7" s="24">
        <v>273.52</v>
      </c>
      <c r="CJ7" s="24">
        <v>274.99</v>
      </c>
      <c r="CK7" s="24">
        <v>282.08999999999997</v>
      </c>
      <c r="CL7" s="24">
        <v>256.97000000000003</v>
      </c>
      <c r="CM7" s="24" t="s">
        <v>102</v>
      </c>
      <c r="CN7" s="24" t="s">
        <v>102</v>
      </c>
      <c r="CO7" s="24">
        <v>45.38</v>
      </c>
      <c r="CP7" s="24">
        <v>45.38</v>
      </c>
      <c r="CQ7" s="24">
        <v>45.38</v>
      </c>
      <c r="CR7" s="24" t="s">
        <v>102</v>
      </c>
      <c r="CS7" s="24" t="s">
        <v>102</v>
      </c>
      <c r="CT7" s="24">
        <v>50.14</v>
      </c>
      <c r="CU7" s="24">
        <v>54.83</v>
      </c>
      <c r="CV7" s="24">
        <v>66.53</v>
      </c>
      <c r="CW7" s="24">
        <v>61.14</v>
      </c>
      <c r="CX7" s="24" t="s">
        <v>102</v>
      </c>
      <c r="CY7" s="24" t="s">
        <v>102</v>
      </c>
      <c r="CZ7" s="24">
        <v>100</v>
      </c>
      <c r="DA7" s="24">
        <v>100</v>
      </c>
      <c r="DB7" s="24">
        <v>100</v>
      </c>
      <c r="DC7" s="24" t="s">
        <v>102</v>
      </c>
      <c r="DD7" s="24" t="s">
        <v>102</v>
      </c>
      <c r="DE7" s="24">
        <v>84.98</v>
      </c>
      <c r="DF7" s="24">
        <v>84.7</v>
      </c>
      <c r="DG7" s="24">
        <v>84.67</v>
      </c>
      <c r="DH7" s="24">
        <v>86.91</v>
      </c>
      <c r="DI7" s="24" t="s">
        <v>102</v>
      </c>
      <c r="DJ7" s="24" t="s">
        <v>102</v>
      </c>
      <c r="DK7" s="24">
        <v>64.98</v>
      </c>
      <c r="DL7" s="24">
        <v>66.17</v>
      </c>
      <c r="DM7" s="24">
        <v>67.349999999999994</v>
      </c>
      <c r="DN7" s="24" t="s">
        <v>102</v>
      </c>
      <c r="DO7" s="24" t="s">
        <v>102</v>
      </c>
      <c r="DP7" s="24">
        <v>23.06</v>
      </c>
      <c r="DQ7" s="24">
        <v>20.34</v>
      </c>
      <c r="DR7" s="24">
        <v>21.85</v>
      </c>
      <c r="DS7" s="24">
        <v>24.95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0</v>
      </c>
      <c r="EB7" s="24">
        <v>0</v>
      </c>
      <c r="EC7" s="24">
        <v>0</v>
      </c>
      <c r="ED7" s="24">
        <v>0</v>
      </c>
      <c r="EE7" s="24" t="s">
        <v>102</v>
      </c>
      <c r="EF7" s="24" t="s">
        <v>102</v>
      </c>
      <c r="EG7" s="24">
        <v>0</v>
      </c>
      <c r="EH7" s="24">
        <v>0</v>
      </c>
      <c r="EI7" s="24">
        <v>0</v>
      </c>
      <c r="EJ7" s="24" t="s">
        <v>102</v>
      </c>
      <c r="EK7" s="24" t="s">
        <v>102</v>
      </c>
      <c r="EL7" s="24">
        <v>0.02</v>
      </c>
      <c r="EM7" s="24">
        <v>0.25</v>
      </c>
      <c r="EN7" s="24">
        <v>0.05</v>
      </c>
      <c r="EO7" s="24">
        <v>0.03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112</v>
      </c>
      <c r="F13" t="s">
        <v>111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塚原誠</cp:lastModifiedBy>
  <cp:lastPrinted>2023-02-03T07:04:25Z</cp:lastPrinted>
  <dcterms:created xsi:type="dcterms:W3CDTF">2022-12-01T01:36:39Z</dcterms:created>
  <dcterms:modified xsi:type="dcterms:W3CDTF">2023-02-03T07:04:28Z</dcterms:modified>
  <cp:category/>
</cp:coreProperties>
</file>