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経営戦略\R4\230105経営比較分析表\06_団体→県_打ち返し_2月21日〆\09_奥出雲町_提出済み\"/>
    </mc:Choice>
  </mc:AlternateContent>
  <workbookProtection workbookAlgorithmName="SHA-512" workbookHashValue="HoVLdbwpfTCO9AC6fWdBaVt9LpVN7O1PeNUZYPkn+8JmB4cudAZA3pU8cND1ZWJihX5BfqFlKcp3gpaN1a2yJA==" workbookSaltValue="MlpHn4cTtTVqqj2SXC0j7A==" workbookSpinCount="100000" lockStructure="1"/>
  <bookViews>
    <workbookView minimized="1"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BB10" i="4"/>
  <c r="AT10" i="4"/>
  <c r="AL10" i="4"/>
  <c r="W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<sst xmlns="http://schemas.openxmlformats.org/spreadsheetml/2006/main" count="228" uniqueCount="113">
  <si>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</si>
  <si>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</si>
  <si>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</si>
  <si>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</si>
  <si>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</si>
  <si>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</si>
  <si>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</si>
  <si>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</si>
  <si>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</si>
  <si>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</si>
  <si>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</si>
  <si>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</si>
  <si>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</si>
  <si>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</si>
  <si>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</si>
  <si>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</si>
  <si>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</si>
  <si>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</si>
  <si>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</si>
  <si>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</si>
  <si>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</si>
  <si>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</si>
  <si>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</si>
  <si>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</si>
  <si>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</si>
  <si>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</si>
  <si>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</si>
  <si>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</si>
  <si>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</si>
  <si>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</si>
  <si>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</si>
  <si>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</si>
  <si>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</si>
  <si>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</si>
  <si>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</si>
  <si>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</si>
  <si>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</si>
  <si>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</si>
  <si>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</si>
  <si>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</si>
  <si>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</si>
  <si>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</si>
  <si>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</si>
  <si>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</si>
  <si>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</si>
  <si>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</si>
  <si>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</si>
  <si>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</si>
  <si>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</si>
  <si>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</si>
  <si>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</si>
  <si>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</si>
  <si>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</si>
  <si>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</si>
  <si>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</si>
  <si>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</si>
  <si>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</si>
  <si>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</si>
  <si>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</si>
  <si>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</si>
  <si>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</si>
  <si>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</si>
  <si>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</si>
  <si>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</si>
  <si>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</si>
  <si>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</si>
  <si>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</si>
  <si>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</si>
  <si>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</si>
  <si>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</si>
  <si>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</si>
  <si>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</si>
  <si>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</si>
  <si>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</si>
  <si>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</si>
  <si>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</si>
  <si>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</si>
  <si>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</si>
  <si>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</si>
  <si>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</si>
  <si>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</si>
  <si>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</si>
  <si>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</si>
  <si>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</si>
  <si>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</si>
  <si>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</si>
  <si>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</si>
  <si>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</si>
  <si>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</si>
  <si>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</si>
  <si>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</si>
  <si>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</si>
  <si>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</si>
  <si>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</si>
  <si>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</si>
  <si>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</si>
  <si>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</si>
  <si>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</si>
  <si>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</si>
  <si>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</si>
  <si>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</si>
  <si>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</si>
  <si>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</si>
  <si>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</si>
  <si>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</si>
  <si>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</si>
  <si>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</si>
  <si>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</si>
  <si>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</si>
  <si>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</si>
  <si>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昨年度に比べ改善傾向にあるが、類似団体と比較し下回っている項目がある。継続的にコスト削減、企業債残高の縮減に努める必要がある。
今後も継続的に安心、安全な水道水を安定的に供給するため、人口減少に伴う料金収入の減少を考慮した適正な料金水準の検討及び効率的な事業運営と計画的な施設更新を図る必要がある。</t>
    <rPh sb="35" eb="38">
      <t>ケイゾクテキ</t>
    </rPh>
    <rPh sb="42" eb="44">
      <t>サクゲン</t>
    </rPh>
    <rPh sb="45" eb="47">
      <t>キギョウ</t>
    </rPh>
    <rPh sb="47" eb="48">
      <t>サイ</t>
    </rPh>
    <rPh sb="48" eb="49">
      <t>ザン</t>
    </rPh>
    <rPh sb="49" eb="50">
      <t>タカ</t>
    </rPh>
    <rPh sb="51" eb="53">
      <t>シュクゲン</t>
    </rPh>
    <rPh sb="54" eb="55">
      <t>ツト</t>
    </rPh>
    <rPh sb="57" eb="59">
      <t>ヒツヨウ</t>
    </rPh>
    <rPh sb="65" eb="67">
      <t>コンゴ</t>
    </rPh>
    <rPh sb="68" eb="71">
      <t>ケイゾクテキ</t>
    </rPh>
    <rPh sb="93" eb="95">
      <t>ジンコウ</t>
    </rPh>
    <rPh sb="95" eb="97">
      <t>ゲンショウ</t>
    </rPh>
    <rPh sb="98" eb="99">
      <t>トモナ</t>
    </rPh>
    <rPh sb="100" eb="102">
      <t>リョウキン</t>
    </rPh>
    <rPh sb="102" eb="104">
      <t>シュウニュウ</t>
    </rPh>
    <rPh sb="105" eb="107">
      <t>ゲンショウ</t>
    </rPh>
    <rPh sb="108" eb="110">
      <t>コウリョ</t>
    </rPh>
    <rPh sb="112" eb="114">
      <t>テキセイ</t>
    </rPh>
    <rPh sb="115" eb="117">
      <t>リョウキン</t>
    </rPh>
    <rPh sb="117" eb="119">
      <t>スイジュン</t>
    </rPh>
    <rPh sb="120" eb="122">
      <t>ケントウ</t>
    </rPh>
    <rPh sb="122" eb="123">
      <t>オヨ</t>
    </rPh>
    <rPh sb="124" eb="127">
      <t>コウリツテキ</t>
    </rPh>
    <rPh sb="128" eb="130">
      <t>ジギョウ</t>
    </rPh>
    <rPh sb="130" eb="132">
      <t>ウンエイ</t>
    </rPh>
    <rPh sb="133" eb="136">
      <t>ケイカクテキ</t>
    </rPh>
    <rPh sb="137" eb="139">
      <t>シセツ</t>
    </rPh>
    <rPh sb="139" eb="141">
      <t>コウシン</t>
    </rPh>
    <rPh sb="142" eb="143">
      <t>ハカ</t>
    </rPh>
    <rPh sb="144" eb="146">
      <t>ヒツヨウ</t>
    </rPh>
    <phoneticPr fontId="4"/>
  </si>
  <si>
    <t>①②が平均値より大幅に下回っている。これは本町の投資時期が類似団体よりも後年であるため老朽化を示す指標は低い。③については、前年度に比べ増加している。要因は支障移転工事及び修繕での更新である。
令和4年度において、水道管路更新計画を策定して経営面とのバランスを取りながら緊急度、重要度を考慮した更新事業を進めていく予定である。</t>
    <rPh sb="3" eb="5">
      <t>ヘイキン</t>
    </rPh>
    <rPh sb="5" eb="6">
      <t>チ</t>
    </rPh>
    <rPh sb="8" eb="10">
      <t>オオハバ</t>
    </rPh>
    <rPh sb="11" eb="13">
      <t>シタマワ</t>
    </rPh>
    <rPh sb="24" eb="26">
      <t>トウシ</t>
    </rPh>
    <rPh sb="26" eb="28">
      <t>ジキ</t>
    </rPh>
    <rPh sb="29" eb="31">
      <t>ルイジ</t>
    </rPh>
    <rPh sb="31" eb="33">
      <t>ダンタイ</t>
    </rPh>
    <rPh sb="36" eb="38">
      <t>コウネン</t>
    </rPh>
    <rPh sb="43" eb="46">
      <t>ロウキュウカ</t>
    </rPh>
    <rPh sb="47" eb="48">
      <t>シメ</t>
    </rPh>
    <rPh sb="49" eb="51">
      <t>シヒョウ</t>
    </rPh>
    <rPh sb="52" eb="53">
      <t>ヒク</t>
    </rPh>
    <rPh sb="66" eb="67">
      <t>クラ</t>
    </rPh>
    <rPh sb="75" eb="77">
      <t>ヨウイン</t>
    </rPh>
    <rPh sb="78" eb="80">
      <t>シショウ</t>
    </rPh>
    <rPh sb="80" eb="82">
      <t>イテン</t>
    </rPh>
    <rPh sb="82" eb="84">
      <t>コウジ</t>
    </rPh>
    <rPh sb="84" eb="85">
      <t>オヨ</t>
    </rPh>
    <rPh sb="86" eb="88">
      <t>シュウゼン</t>
    </rPh>
    <rPh sb="90" eb="92">
      <t>コウシン</t>
    </rPh>
    <rPh sb="97" eb="99">
      <t>レイワ</t>
    </rPh>
    <rPh sb="100" eb="102">
      <t>ネンド</t>
    </rPh>
    <rPh sb="111" eb="113">
      <t>コウシン</t>
    </rPh>
    <rPh sb="113" eb="115">
      <t>ケイカク</t>
    </rPh>
    <rPh sb="116" eb="118">
      <t>サクテイ</t>
    </rPh>
    <rPh sb="120" eb="122">
      <t>ケイエイ</t>
    </rPh>
    <rPh sb="122" eb="123">
      <t>メン</t>
    </rPh>
    <rPh sb="130" eb="131">
      <t>ト</t>
    </rPh>
    <rPh sb="135" eb="138">
      <t>キンキュウド</t>
    </rPh>
    <rPh sb="139" eb="142">
      <t>ジュウヨウド</t>
    </rPh>
    <rPh sb="143" eb="145">
      <t>コウリョ</t>
    </rPh>
    <rPh sb="147" eb="149">
      <t>コウシン</t>
    </rPh>
    <rPh sb="149" eb="151">
      <t>ジギョウ</t>
    </rPh>
    <rPh sb="152" eb="153">
      <t>スス</t>
    </rPh>
    <rPh sb="157" eb="159">
      <t>ヨテイ</t>
    </rPh>
    <phoneticPr fontId="4"/>
  </si>
  <si>
    <t>１）経営の健全性について
　①については継続的にコスト削減を図り前年比で改善しているが、⑤は改善傾向にあるが、依然として類似団体の平均値を大幅に下回っている。令和2年度より段階的に料金改定を行っており、引き続き適切な料金収入の確保に努める。
　③、④、⑥の要因としては標高の高い中国山地に位置した本町の地理的要因、中山間地域特有の集落点在によって多額の建設費を要したことから資本費が高額で企業債残高等が他の類似団体と比べて増高となっている。今後は企業債の発行を抑制に努め、着実な償還を行い投資の効率化を図る必要がある。
２）経営の効率性について　　
　⑦については平均値を上回っており適正な施設規模である。⑧は前年度より改善した。要因は配水管等の漏水調査・対策の結果だが、管路更新率も低いため新たな漏水箇所の発生リスクがある。引き続き着実に漏水対策等を実施し有収率の向上を図る。</t>
    <rPh sb="20" eb="22">
      <t>ケイゾク</t>
    </rPh>
    <rPh sb="22" eb="23">
      <t>テキ</t>
    </rPh>
    <rPh sb="27" eb="29">
      <t>サクゲン</t>
    </rPh>
    <rPh sb="30" eb="31">
      <t>ハカ</t>
    </rPh>
    <rPh sb="32" eb="34">
      <t>ゼンネン</t>
    </rPh>
    <rPh sb="34" eb="35">
      <t>ヒ</t>
    </rPh>
    <rPh sb="36" eb="38">
      <t>カイゼン</t>
    </rPh>
    <rPh sb="46" eb="48">
      <t>カイゼン</t>
    </rPh>
    <rPh sb="48" eb="50">
      <t>ケイコウ</t>
    </rPh>
    <rPh sb="55" eb="57">
      <t>イゼン</t>
    </rPh>
    <rPh sb="60" eb="62">
      <t>ルイジ</t>
    </rPh>
    <rPh sb="62" eb="64">
      <t>ダンタイ</t>
    </rPh>
    <rPh sb="65" eb="67">
      <t>ヘイキン</t>
    </rPh>
    <rPh sb="67" eb="68">
      <t>チ</t>
    </rPh>
    <rPh sb="69" eb="71">
      <t>オオハバ</t>
    </rPh>
    <rPh sb="72" eb="74">
      <t>シタマワ</t>
    </rPh>
    <rPh sb="79" eb="81">
      <t>レイワ</t>
    </rPh>
    <rPh sb="82" eb="84">
      <t>ネンド</t>
    </rPh>
    <rPh sb="86" eb="89">
      <t>ダンカイテキ</t>
    </rPh>
    <rPh sb="90" eb="92">
      <t>リョウキン</t>
    </rPh>
    <rPh sb="92" eb="94">
      <t>カイテイ</t>
    </rPh>
    <rPh sb="95" eb="96">
      <t>オコナ</t>
    </rPh>
    <rPh sb="101" eb="102">
      <t>ヒ</t>
    </rPh>
    <rPh sb="103" eb="104">
      <t>ツヅ</t>
    </rPh>
    <rPh sb="105" eb="107">
      <t>テキセツ</t>
    </rPh>
    <rPh sb="108" eb="110">
      <t>リョウキン</t>
    </rPh>
    <rPh sb="110" eb="112">
      <t>シュウニュウ</t>
    </rPh>
    <rPh sb="113" eb="115">
      <t>カクホ</t>
    </rPh>
    <rPh sb="116" eb="117">
      <t>ツト</t>
    </rPh>
    <rPh sb="128" eb="130">
      <t>ヨウイン</t>
    </rPh>
    <rPh sb="134" eb="136">
      <t>ヒョウコウ</t>
    </rPh>
    <rPh sb="137" eb="138">
      <t>タカ</t>
    </rPh>
    <rPh sb="139" eb="141">
      <t>チュウゴク</t>
    </rPh>
    <rPh sb="141" eb="143">
      <t>サンチ</t>
    </rPh>
    <rPh sb="144" eb="146">
      <t>イチ</t>
    </rPh>
    <rPh sb="148" eb="150">
      <t>ホンチョウ</t>
    </rPh>
    <rPh sb="151" eb="154">
      <t>チリテキ</t>
    </rPh>
    <rPh sb="154" eb="156">
      <t>ヨウイン</t>
    </rPh>
    <rPh sb="157" eb="158">
      <t>チュウ</t>
    </rPh>
    <rPh sb="158" eb="160">
      <t>サンカン</t>
    </rPh>
    <rPh sb="160" eb="162">
      <t>チイキ</t>
    </rPh>
    <rPh sb="162" eb="164">
      <t>トクユウ</t>
    </rPh>
    <rPh sb="165" eb="167">
      <t>シュウラク</t>
    </rPh>
    <rPh sb="167" eb="169">
      <t>テンザイ</t>
    </rPh>
    <rPh sb="173" eb="175">
      <t>タガク</t>
    </rPh>
    <rPh sb="187" eb="190">
      <t>シホンヒ</t>
    </rPh>
    <rPh sb="191" eb="193">
      <t>コウガク</t>
    </rPh>
    <rPh sb="199" eb="200">
      <t>トウ</t>
    </rPh>
    <rPh sb="201" eb="202">
      <t>ホカ</t>
    </rPh>
    <rPh sb="203" eb="205">
      <t>ルイジ</t>
    </rPh>
    <rPh sb="205" eb="207">
      <t>ダンタイ</t>
    </rPh>
    <rPh sb="208" eb="209">
      <t>クラ</t>
    </rPh>
    <rPh sb="220" eb="222">
      <t>コンゴ</t>
    </rPh>
    <rPh sb="223" eb="225">
      <t>キギョウ</t>
    </rPh>
    <rPh sb="225" eb="226">
      <t>サイ</t>
    </rPh>
    <rPh sb="227" eb="229">
      <t>ハッコウ</t>
    </rPh>
    <rPh sb="230" eb="232">
      <t>ヨクセイ</t>
    </rPh>
    <rPh sb="233" eb="234">
      <t>ツト</t>
    </rPh>
    <rPh sb="236" eb="238">
      <t>チャクジツ</t>
    </rPh>
    <rPh sb="239" eb="241">
      <t>ショウカン</t>
    </rPh>
    <rPh sb="242" eb="243">
      <t>オコナ</t>
    </rPh>
    <rPh sb="244" eb="246">
      <t>トウシ</t>
    </rPh>
    <rPh sb="247" eb="250">
      <t>コウリツカ</t>
    </rPh>
    <rPh sb="251" eb="252">
      <t>ハカ</t>
    </rPh>
    <rPh sb="253" eb="255">
      <t>ヒツヨウ</t>
    </rPh>
    <rPh sb="294" eb="296">
      <t>テキセイ</t>
    </rPh>
    <rPh sb="297" eb="299">
      <t>シセツ</t>
    </rPh>
    <rPh sb="299" eb="301">
      <t>キボ</t>
    </rPh>
    <rPh sb="307" eb="309">
      <t>ゼンネン</t>
    </rPh>
    <rPh sb="309" eb="310">
      <t>ド</t>
    </rPh>
    <rPh sb="312" eb="314">
      <t>カイゼン</t>
    </rPh>
    <rPh sb="317" eb="319">
      <t>ヨウイン</t>
    </rPh>
    <rPh sb="327" eb="329">
      <t>チョウサ</t>
    </rPh>
    <rPh sb="330" eb="332">
      <t>タイサク</t>
    </rPh>
    <rPh sb="333" eb="335">
      <t>ケッカ</t>
    </rPh>
    <rPh sb="348" eb="349">
      <t>アラ</t>
    </rPh>
    <rPh sb="351" eb="353">
      <t>ロウスイ</t>
    </rPh>
    <rPh sb="353" eb="355">
      <t>カショ</t>
    </rPh>
    <rPh sb="356" eb="358">
      <t>ハッセイ</t>
    </rPh>
    <rPh sb="365" eb="366">
      <t>ヒ</t>
    </rPh>
    <rPh sb="367" eb="368">
      <t>ツヅ</t>
    </rPh>
    <rPh sb="369" eb="371">
      <t>チャクジツ</t>
    </rPh>
    <rPh sb="372" eb="374">
      <t>ロウスイ</t>
    </rPh>
    <rPh sb="374" eb="376">
      <t>タイサク</t>
    </rPh>
    <rPh sb="376" eb="377">
      <t>トウ</t>
    </rPh>
    <rPh sb="378" eb="380">
      <t>ジッシ</t>
    </rPh>
    <rPh sb="381" eb="384">
      <t>ユウシュウリツ</t>
    </rPh>
    <rPh sb="385" eb="387">
      <t>コウジョウ</t>
    </rPh>
    <rPh sb="388" eb="389">
      <t>ハカ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</si>
</sst>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0.09</c:v>
                </c:pt>
                <c:pt idx="1">
                  <c:v>0.04</c:v>
                </c:pt>
                <c:pt idx="2">
                  <c:v>0.04</c:v>
                </c:pt>
                <c:pt idx="3">
                  <c:v>0.23</c:v>
                </c:pt>
                <c:pt idx="4">
                  <c:v>0.25</c:v>
                </c:pt>
              </c:numCache>
            </c:numRef>
          </c:val>
          <c:extLst>
            <c:ext xmlns:c16="http://schemas.microsoft.com/office/drawing/2014/chart" uri="{C3380CC4-5D6E-409C-BE32-E72D297353CC}">
              <c16:uniqueId val="{00000000-8137-457F-9C06-160DD0A298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8137-457F-9C06-160DD0A298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75.33</c:v>
                </c:pt>
                <c:pt idx="1">
                  <c:v>73.89</c:v>
                </c:pt>
                <c:pt idx="2">
                  <c:v>73.62</c:v>
                </c:pt>
                <c:pt idx="3">
                  <c:v>73.150000000000006</c:v>
                </c:pt>
                <c:pt idx="4">
                  <c:v>71.11</c:v>
                </c:pt>
              </c:numCache>
            </c:numRef>
          </c:val>
          <c:extLst>
            <c:ext xmlns:c16="http://schemas.microsoft.com/office/drawing/2014/chart" uri="{C3380CC4-5D6E-409C-BE32-E72D297353CC}">
              <c16:uniqueId val="{00000000-000E-4A72-AAF7-9D008657E74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000E-4A72-AAF7-9D008657E74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79.849999999999994</c:v>
                </c:pt>
                <c:pt idx="1">
                  <c:v>78.290000000000006</c:v>
                </c:pt>
                <c:pt idx="2">
                  <c:v>78.11</c:v>
                </c:pt>
                <c:pt idx="3">
                  <c:v>80.31</c:v>
                </c:pt>
                <c:pt idx="4">
                  <c:v>80.83</c:v>
                </c:pt>
              </c:numCache>
            </c:numRef>
          </c:val>
          <c:extLst>
            <c:ext xmlns:c16="http://schemas.microsoft.com/office/drawing/2014/chart" uri="{C3380CC4-5D6E-409C-BE32-E72D297353CC}">
              <c16:uniqueId val="{00000000-FA75-450D-B08F-FBD2999F143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FA75-450D-B08F-FBD2999F143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101.01</c:v>
                </c:pt>
                <c:pt idx="1">
                  <c:v>99.9</c:v>
                </c:pt>
                <c:pt idx="2">
                  <c:v>103.49</c:v>
                </c:pt>
                <c:pt idx="3">
                  <c:v>106.15</c:v>
                </c:pt>
                <c:pt idx="4">
                  <c:v>111.48</c:v>
                </c:pt>
              </c:numCache>
            </c:numRef>
          </c:val>
          <c:extLst>
            <c:ext xmlns:c16="http://schemas.microsoft.com/office/drawing/2014/chart" uri="{C3380CC4-5D6E-409C-BE32-E72D297353CC}">
              <c16:uniqueId val="{00000000-5F74-44E0-BCD3-E2D2286710F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5F74-44E0-BCD3-E2D2286710F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5.63</c:v>
                </c:pt>
                <c:pt idx="1">
                  <c:v>10.39</c:v>
                </c:pt>
                <c:pt idx="2">
                  <c:v>14.85</c:v>
                </c:pt>
                <c:pt idx="3">
                  <c:v>19.11</c:v>
                </c:pt>
                <c:pt idx="4">
                  <c:v>21.74</c:v>
                </c:pt>
              </c:numCache>
            </c:numRef>
          </c:val>
          <c:extLst>
            <c:ext xmlns:c16="http://schemas.microsoft.com/office/drawing/2014/chart" uri="{C3380CC4-5D6E-409C-BE32-E72D297353CC}">
              <c16:uniqueId val="{00000000-61F0-4F98-83B9-CEE4EEA059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61F0-4F98-83B9-CEE4EEA059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3.65</c:v>
                </c:pt>
                <c:pt idx="1">
                  <c:v>3.6</c:v>
                </c:pt>
                <c:pt idx="2">
                  <c:v>3.66</c:v>
                </c:pt>
                <c:pt idx="3">
                  <c:v>3.63</c:v>
                </c:pt>
                <c:pt idx="4">
                  <c:v>3.62</c:v>
                </c:pt>
              </c:numCache>
            </c:numRef>
          </c:val>
          <c:extLst>
            <c:ext xmlns:c16="http://schemas.microsoft.com/office/drawing/2014/chart" uri="{C3380CC4-5D6E-409C-BE32-E72D297353CC}">
              <c16:uniqueId val="{00000000-CC06-4554-A805-B444CBE497C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CC06-4554-A805-B444CBE497C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98-496C-BC3F-50CA3DC3A0E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3C98-496C-BC3F-50CA3DC3A0E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32.090000000000003</c:v>
                </c:pt>
                <c:pt idx="1">
                  <c:v>29.96</c:v>
                </c:pt>
                <c:pt idx="2">
                  <c:v>29.41</c:v>
                </c:pt>
                <c:pt idx="3">
                  <c:v>28.73</c:v>
                </c:pt>
                <c:pt idx="4">
                  <c:v>32.299999999999997</c:v>
                </c:pt>
              </c:numCache>
            </c:numRef>
          </c:val>
          <c:extLst>
            <c:ext xmlns:c16="http://schemas.microsoft.com/office/drawing/2014/chart" uri="{C3380CC4-5D6E-409C-BE32-E72D297353CC}">
              <c16:uniqueId val="{00000000-41AA-4604-BDCB-AD6A03FA439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41AA-4604-BDCB-AD6A03FA439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2051.85</c:v>
                </c:pt>
                <c:pt idx="1">
                  <c:v>1985.81</c:v>
                </c:pt>
                <c:pt idx="2">
                  <c:v>1878.61</c:v>
                </c:pt>
                <c:pt idx="3">
                  <c:v>1653.69</c:v>
                </c:pt>
                <c:pt idx="4">
                  <c:v>1565.92</c:v>
                </c:pt>
              </c:numCache>
            </c:numRef>
          </c:val>
          <c:extLst>
            <c:ext xmlns:c16="http://schemas.microsoft.com/office/drawing/2014/chart" uri="{C3380CC4-5D6E-409C-BE32-E72D297353CC}">
              <c16:uniqueId val="{00000000-BF9D-421A-BC1D-62C81A74CFE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BF9D-421A-BC1D-62C81A74CFE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49.1</c:v>
                </c:pt>
                <c:pt idx="1">
                  <c:v>55.04</c:v>
                </c:pt>
                <c:pt idx="2">
                  <c:v>59.23</c:v>
                </c:pt>
                <c:pt idx="3">
                  <c:v>66.09</c:v>
                </c:pt>
                <c:pt idx="4">
                  <c:v>70.31</c:v>
                </c:pt>
              </c:numCache>
            </c:numRef>
          </c:val>
          <c:extLst>
            <c:ext xmlns:c16="http://schemas.microsoft.com/office/drawing/2014/chart" uri="{C3380CC4-5D6E-409C-BE32-E72D297353CC}">
              <c16:uniqueId val="{00000000-00DD-4C44-84DB-528A3EB8338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00DD-4C44-84DB-528A3EB8338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354.89</c:v>
                </c:pt>
                <c:pt idx="1">
                  <c:v>318.68</c:v>
                </c:pt>
                <c:pt idx="2">
                  <c:v>296.58</c:v>
                </c:pt>
                <c:pt idx="3">
                  <c:v>280.63</c:v>
                </c:pt>
                <c:pt idx="4">
                  <c:v>265.69</c:v>
                </c:pt>
              </c:numCache>
            </c:numRef>
          </c:val>
          <c:extLst>
            <c:ext xmlns:c16="http://schemas.microsoft.com/office/drawing/2014/chart" uri="{C3380CC4-5D6E-409C-BE32-E72D297353CC}">
              <c16:uniqueId val="{00000000-B8F2-4C33-8416-CDFAEF49BC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B8F2-4C33-8416-CDFAEF49BC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C25" sqref="CC2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島根県　奥出雲町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11923</v>
      </c>
      <c r="AM8" s="66"/>
      <c r="AN8" s="66"/>
      <c r="AO8" s="66"/>
      <c r="AP8" s="66"/>
      <c r="AQ8" s="66"/>
      <c r="AR8" s="66"/>
      <c r="AS8" s="66"/>
      <c r="AT8" s="37">
        <f>データ!$S$6</f>
        <v>368.01</v>
      </c>
      <c r="AU8" s="38"/>
      <c r="AV8" s="38"/>
      <c r="AW8" s="38"/>
      <c r="AX8" s="38"/>
      <c r="AY8" s="38"/>
      <c r="AZ8" s="38"/>
      <c r="BA8" s="38"/>
      <c r="BB8" s="55">
        <f>データ!$T$6</f>
        <v>32.4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59.26</v>
      </c>
      <c r="J10" s="38"/>
      <c r="K10" s="38"/>
      <c r="L10" s="38"/>
      <c r="M10" s="38"/>
      <c r="N10" s="38"/>
      <c r="O10" s="65"/>
      <c r="P10" s="55">
        <f>データ!$P$6</f>
        <v>98.69</v>
      </c>
      <c r="Q10" s="55"/>
      <c r="R10" s="55"/>
      <c r="S10" s="55"/>
      <c r="T10" s="55"/>
      <c r="U10" s="55"/>
      <c r="V10" s="55"/>
      <c r="W10" s="66">
        <f>データ!$Q$6</f>
        <v>3540</v>
      </c>
      <c r="X10" s="66"/>
      <c r="Y10" s="66"/>
      <c r="Z10" s="66"/>
      <c r="AA10" s="66"/>
      <c r="AB10" s="66"/>
      <c r="AC10" s="66"/>
      <c r="AD10" s="2"/>
      <c r="AE10" s="2"/>
      <c r="AF10" s="2"/>
      <c r="AG10" s="2"/>
      <c r="AH10" s="2"/>
      <c r="AI10" s="2"/>
      <c r="AJ10" s="2"/>
      <c r="AK10" s="2"/>
      <c r="AL10" s="66">
        <f>データ!$U$6</f>
        <v>11579</v>
      </c>
      <c r="AM10" s="66"/>
      <c r="AN10" s="66"/>
      <c r="AO10" s="66"/>
      <c r="AP10" s="66"/>
      <c r="AQ10" s="66"/>
      <c r="AR10" s="66"/>
      <c r="AS10" s="66"/>
      <c r="AT10" s="37">
        <f>データ!$V$6</f>
        <v>135</v>
      </c>
      <c r="AU10" s="38"/>
      <c r="AV10" s="38"/>
      <c r="AW10" s="38"/>
      <c r="AX10" s="38"/>
      <c r="AY10" s="38"/>
      <c r="AZ10" s="38"/>
      <c r="BA10" s="38"/>
      <c r="BB10" s="55">
        <f>データ!$W$6</f>
        <v>85.77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frN4B9zXlPdV+H3YHwdsyYGP7NZDP6is2XHqrXunET+h160yiZjMpB32Dl0c1KR+ucZTBR8OJUOMbzNOuIzrg==" saltValue="vF9dptV/REg8FoVppau6w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323438</v>
      </c>
      <c r="D6" s="20">
        <f t="shared" si="3"/>
        <v>46</v>
      </c>
      <c r="E6" s="20">
        <f t="shared" si="3"/>
        <v>1</v>
      </c>
      <c r="F6" s="20">
        <f t="shared" si="3"/>
        <v>0</v>
      </c>
      <c r="G6" s="20">
        <f t="shared" si="3"/>
        <v>1</v>
      </c>
      <c r="H6" s="20" t="str">
        <f t="shared" si="3"/>
        <v>島根県　奥出雲町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59.26</v>
      </c>
      <c r="P6" s="21">
        <f t="shared" si="3"/>
        <v>98.69</v>
      </c>
      <c r="Q6" s="21">
        <f t="shared" si="3"/>
        <v>3540</v>
      </c>
      <c r="R6" s="21">
        <f t="shared" si="3"/>
        <v>11923</v>
      </c>
      <c r="S6" s="21">
        <f t="shared" si="3"/>
        <v>368.01</v>
      </c>
      <c r="T6" s="21">
        <f t="shared" si="3"/>
        <v>32.4</v>
      </c>
      <c r="U6" s="21">
        <f t="shared" si="3"/>
        <v>11579</v>
      </c>
      <c r="V6" s="21">
        <f t="shared" si="3"/>
        <v>135</v>
      </c>
      <c r="W6" s="21">
        <f t="shared" si="3"/>
        <v>85.77</v>
      </c>
      <c r="X6" s="22">
        <f>IF(X7="",NA(),X7)</f>
        <v>101.01</v>
      </c>
      <c r="Y6" s="22">
        <f t="shared" ref="Y6:AG6" si="4">IF(Y7="",NA(),Y7)</f>
        <v>99.9</v>
      </c>
      <c r="Z6" s="22">
        <f t="shared" si="4"/>
        <v>103.49</v>
      </c>
      <c r="AA6" s="22">
        <f t="shared" si="4"/>
        <v>106.15</v>
      </c>
      <c r="AB6" s="22">
        <f t="shared" si="4"/>
        <v>111.48</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32.090000000000003</v>
      </c>
      <c r="AU6" s="22">
        <f t="shared" ref="AU6:BC6" si="6">IF(AU7="",NA(),AU7)</f>
        <v>29.96</v>
      </c>
      <c r="AV6" s="22">
        <f t="shared" si="6"/>
        <v>29.41</v>
      </c>
      <c r="AW6" s="22">
        <f t="shared" si="6"/>
        <v>28.73</v>
      </c>
      <c r="AX6" s="22">
        <f t="shared" si="6"/>
        <v>32.299999999999997</v>
      </c>
      <c r="AY6" s="22">
        <f t="shared" si="6"/>
        <v>355.27</v>
      </c>
      <c r="AZ6" s="22">
        <f t="shared" si="6"/>
        <v>359.7</v>
      </c>
      <c r="BA6" s="22">
        <f t="shared" si="6"/>
        <v>362.93</v>
      </c>
      <c r="BB6" s="22">
        <f t="shared" si="6"/>
        <v>371.81</v>
      </c>
      <c r="BC6" s="22">
        <f t="shared" si="6"/>
        <v>384.23</v>
      </c>
      <c r="BD6" s="21" t="str">
        <f>IF(BD7="","",IF(BD7="-","【-】","【"&amp;SUBSTITUTE(TEXT(BD7,"#,##0.00"),"-","△")&amp;"】"))</f>
        <v>【261.51】</v>
      </c>
      <c r="BE6" s="22">
        <f>IF(BE7="",NA(),BE7)</f>
        <v>2051.85</v>
      </c>
      <c r="BF6" s="22">
        <f t="shared" ref="BF6:BN6" si="7">IF(BF7="",NA(),BF7)</f>
        <v>1985.81</v>
      </c>
      <c r="BG6" s="22">
        <f t="shared" si="7"/>
        <v>1878.61</v>
      </c>
      <c r="BH6" s="22">
        <f t="shared" si="7"/>
        <v>1653.69</v>
      </c>
      <c r="BI6" s="22">
        <f t="shared" si="7"/>
        <v>1565.92</v>
      </c>
      <c r="BJ6" s="22">
        <f t="shared" si="7"/>
        <v>458.27</v>
      </c>
      <c r="BK6" s="22">
        <f t="shared" si="7"/>
        <v>447.01</v>
      </c>
      <c r="BL6" s="22">
        <f t="shared" si="7"/>
        <v>439.05</v>
      </c>
      <c r="BM6" s="22">
        <f t="shared" si="7"/>
        <v>465.85</v>
      </c>
      <c r="BN6" s="22">
        <f t="shared" si="7"/>
        <v>439.43</v>
      </c>
      <c r="BO6" s="21" t="str">
        <f>IF(BO7="","",IF(BO7="-","【-】","【"&amp;SUBSTITUTE(TEXT(BO7,"#,##0.00"),"-","△")&amp;"】"))</f>
        <v>【265.16】</v>
      </c>
      <c r="BP6" s="22">
        <f>IF(BP7="",NA(),BP7)</f>
        <v>49.1</v>
      </c>
      <c r="BQ6" s="22">
        <f t="shared" ref="BQ6:BY6" si="8">IF(BQ7="",NA(),BQ7)</f>
        <v>55.04</v>
      </c>
      <c r="BR6" s="22">
        <f t="shared" si="8"/>
        <v>59.23</v>
      </c>
      <c r="BS6" s="22">
        <f t="shared" si="8"/>
        <v>66.09</v>
      </c>
      <c r="BT6" s="22">
        <f t="shared" si="8"/>
        <v>70.31</v>
      </c>
      <c r="BU6" s="22">
        <f t="shared" si="8"/>
        <v>96.77</v>
      </c>
      <c r="BV6" s="22">
        <f t="shared" si="8"/>
        <v>95.81</v>
      </c>
      <c r="BW6" s="22">
        <f t="shared" si="8"/>
        <v>95.26</v>
      </c>
      <c r="BX6" s="22">
        <f t="shared" si="8"/>
        <v>92.39</v>
      </c>
      <c r="BY6" s="22">
        <f t="shared" si="8"/>
        <v>94.41</v>
      </c>
      <c r="BZ6" s="21" t="str">
        <f>IF(BZ7="","",IF(BZ7="-","【-】","【"&amp;SUBSTITUTE(TEXT(BZ7,"#,##0.00"),"-","△")&amp;"】"))</f>
        <v>【102.35】</v>
      </c>
      <c r="CA6" s="22">
        <f>IF(CA7="",NA(),CA7)</f>
        <v>354.89</v>
      </c>
      <c r="CB6" s="22">
        <f t="shared" ref="CB6:CJ6" si="9">IF(CB7="",NA(),CB7)</f>
        <v>318.68</v>
      </c>
      <c r="CC6" s="22">
        <f t="shared" si="9"/>
        <v>296.58</v>
      </c>
      <c r="CD6" s="22">
        <f t="shared" si="9"/>
        <v>280.63</v>
      </c>
      <c r="CE6" s="22">
        <f t="shared" si="9"/>
        <v>265.69</v>
      </c>
      <c r="CF6" s="22">
        <f t="shared" si="9"/>
        <v>187.18</v>
      </c>
      <c r="CG6" s="22">
        <f t="shared" si="9"/>
        <v>189.58</v>
      </c>
      <c r="CH6" s="22">
        <f t="shared" si="9"/>
        <v>192.82</v>
      </c>
      <c r="CI6" s="22">
        <f t="shared" si="9"/>
        <v>192.98</v>
      </c>
      <c r="CJ6" s="22">
        <f t="shared" si="9"/>
        <v>192.13</v>
      </c>
      <c r="CK6" s="21" t="str">
        <f>IF(CK7="","",IF(CK7="-","【-】","【"&amp;SUBSTITUTE(TEXT(CK7,"#,##0.00"),"-","△")&amp;"】"))</f>
        <v>【167.74】</v>
      </c>
      <c r="CL6" s="22">
        <f>IF(CL7="",NA(),CL7)</f>
        <v>75.33</v>
      </c>
      <c r="CM6" s="22">
        <f t="shared" ref="CM6:CU6" si="10">IF(CM7="",NA(),CM7)</f>
        <v>73.89</v>
      </c>
      <c r="CN6" s="22">
        <f t="shared" si="10"/>
        <v>73.62</v>
      </c>
      <c r="CO6" s="22">
        <f t="shared" si="10"/>
        <v>73.150000000000006</v>
      </c>
      <c r="CP6" s="22">
        <f t="shared" si="10"/>
        <v>71.11</v>
      </c>
      <c r="CQ6" s="22">
        <f t="shared" si="10"/>
        <v>55.88</v>
      </c>
      <c r="CR6" s="22">
        <f t="shared" si="10"/>
        <v>55.22</v>
      </c>
      <c r="CS6" s="22">
        <f t="shared" si="10"/>
        <v>54.05</v>
      </c>
      <c r="CT6" s="22">
        <f t="shared" si="10"/>
        <v>54.43</v>
      </c>
      <c r="CU6" s="22">
        <f t="shared" si="10"/>
        <v>53.87</v>
      </c>
      <c r="CV6" s="21" t="str">
        <f>IF(CV7="","",IF(CV7="-","【-】","【"&amp;SUBSTITUTE(TEXT(CV7,"#,##0.00"),"-","△")&amp;"】"))</f>
        <v>【60.29】</v>
      </c>
      <c r="CW6" s="22">
        <f>IF(CW7="",NA(),CW7)</f>
        <v>79.849999999999994</v>
      </c>
      <c r="CX6" s="22">
        <f t="shared" ref="CX6:DF6" si="11">IF(CX7="",NA(),CX7)</f>
        <v>78.290000000000006</v>
      </c>
      <c r="CY6" s="22">
        <f t="shared" si="11"/>
        <v>78.11</v>
      </c>
      <c r="CZ6" s="22">
        <f t="shared" si="11"/>
        <v>80.31</v>
      </c>
      <c r="DA6" s="22">
        <f t="shared" si="11"/>
        <v>80.83</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5.63</v>
      </c>
      <c r="DI6" s="22">
        <f t="shared" ref="DI6:DQ6" si="12">IF(DI7="",NA(),DI7)</f>
        <v>10.39</v>
      </c>
      <c r="DJ6" s="22">
        <f t="shared" si="12"/>
        <v>14.85</v>
      </c>
      <c r="DK6" s="22">
        <f t="shared" si="12"/>
        <v>19.11</v>
      </c>
      <c r="DL6" s="22">
        <f t="shared" si="12"/>
        <v>21.74</v>
      </c>
      <c r="DM6" s="22">
        <f t="shared" si="12"/>
        <v>46.61</v>
      </c>
      <c r="DN6" s="22">
        <f t="shared" si="12"/>
        <v>47.97</v>
      </c>
      <c r="DO6" s="22">
        <f t="shared" si="12"/>
        <v>49.12</v>
      </c>
      <c r="DP6" s="22">
        <f t="shared" si="12"/>
        <v>49.39</v>
      </c>
      <c r="DQ6" s="22">
        <f t="shared" si="12"/>
        <v>50.75</v>
      </c>
      <c r="DR6" s="21" t="str">
        <f>IF(DR7="","",IF(DR7="-","【-】","【"&amp;SUBSTITUTE(TEXT(DR7,"#,##0.00"),"-","△")&amp;"】"))</f>
        <v>【50.88】</v>
      </c>
      <c r="DS6" s="22">
        <f>IF(DS7="",NA(),DS7)</f>
        <v>3.65</v>
      </c>
      <c r="DT6" s="22">
        <f t="shared" ref="DT6:EB6" si="13">IF(DT7="",NA(),DT7)</f>
        <v>3.6</v>
      </c>
      <c r="DU6" s="22">
        <f t="shared" si="13"/>
        <v>3.66</v>
      </c>
      <c r="DV6" s="22">
        <f t="shared" si="13"/>
        <v>3.63</v>
      </c>
      <c r="DW6" s="22">
        <f t="shared" si="13"/>
        <v>3.62</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0.09</v>
      </c>
      <c r="EE6" s="22">
        <f t="shared" ref="EE6:EM6" si="14">IF(EE7="",NA(),EE7)</f>
        <v>0.04</v>
      </c>
      <c r="EF6" s="22">
        <f t="shared" si="14"/>
        <v>0.04</v>
      </c>
      <c r="EG6" s="22">
        <f t="shared" si="14"/>
        <v>0.23</v>
      </c>
      <c r="EH6" s="22">
        <f t="shared" si="14"/>
        <v>0.25</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323438</v>
      </c>
      <c r="D7" s="24">
        <v>46</v>
      </c>
      <c r="E7" s="24">
        <v>1</v>
      </c>
      <c r="F7" s="24">
        <v>0</v>
      </c>
      <c r="G7" s="24">
        <v>1</v>
      </c>
      <c r="H7" s="24" t="s">
        <v>93</v>
      </c>
      <c r="I7" s="24" t="s">
        <v>94</v>
      </c>
      <c r="J7" s="24" t="s">
        <v>95</v>
      </c>
      <c r="K7" s="24" t="s">
        <v>96</v>
      </c>
      <c r="L7" s="24" t="s">
        <v>97</v>
      </c>
      <c r="M7" s="24" t="s">
        <v>98</v>
      </c>
      <c r="N7" s="25" t="s">
        <v>99</v>
      </c>
      <c r="O7" s="25">
        <v>59.26</v>
      </c>
      <c r="P7" s="25">
        <v>98.69</v>
      </c>
      <c r="Q7" s="25">
        <v>3540</v>
      </c>
      <c r="R7" s="25">
        <v>11923</v>
      </c>
      <c r="S7" s="25">
        <v>368.01</v>
      </c>
      <c r="T7" s="25">
        <v>32.4</v>
      </c>
      <c r="U7" s="25">
        <v>11579</v>
      </c>
      <c r="V7" s="25">
        <v>135</v>
      </c>
      <c r="W7" s="25">
        <v>85.77</v>
      </c>
      <c r="X7" s="25">
        <v>101.01</v>
      </c>
      <c r="Y7" s="25">
        <v>99.9</v>
      </c>
      <c r="Z7" s="25">
        <v>103.49</v>
      </c>
      <c r="AA7" s="25">
        <v>106.15</v>
      </c>
      <c r="AB7" s="25">
        <v>111.48</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32.090000000000003</v>
      </c>
      <c r="AU7" s="25">
        <v>29.96</v>
      </c>
      <c r="AV7" s="25">
        <v>29.41</v>
      </c>
      <c r="AW7" s="25">
        <v>28.73</v>
      </c>
      <c r="AX7" s="25">
        <v>32.299999999999997</v>
      </c>
      <c r="AY7" s="25">
        <v>355.27</v>
      </c>
      <c r="AZ7" s="25">
        <v>359.7</v>
      </c>
      <c r="BA7" s="25">
        <v>362.93</v>
      </c>
      <c r="BB7" s="25">
        <v>371.81</v>
      </c>
      <c r="BC7" s="25">
        <v>384.23</v>
      </c>
      <c r="BD7" s="25">
        <v>261.51</v>
      </c>
      <c r="BE7" s="25">
        <v>2051.85</v>
      </c>
      <c r="BF7" s="25">
        <v>1985.81</v>
      </c>
      <c r="BG7" s="25">
        <v>1878.61</v>
      </c>
      <c r="BH7" s="25">
        <v>1653.69</v>
      </c>
      <c r="BI7" s="25">
        <v>1565.92</v>
      </c>
      <c r="BJ7" s="25">
        <v>458.27</v>
      </c>
      <c r="BK7" s="25">
        <v>447.01</v>
      </c>
      <c r="BL7" s="25">
        <v>439.05</v>
      </c>
      <c r="BM7" s="25">
        <v>465.85</v>
      </c>
      <c r="BN7" s="25">
        <v>439.43</v>
      </c>
      <c r="BO7" s="25">
        <v>265.16000000000003</v>
      </c>
      <c r="BP7" s="25">
        <v>49.1</v>
      </c>
      <c r="BQ7" s="25">
        <v>55.04</v>
      </c>
      <c r="BR7" s="25">
        <v>59.23</v>
      </c>
      <c r="BS7" s="25">
        <v>66.09</v>
      </c>
      <c r="BT7" s="25">
        <v>70.31</v>
      </c>
      <c r="BU7" s="25">
        <v>96.77</v>
      </c>
      <c r="BV7" s="25">
        <v>95.81</v>
      </c>
      <c r="BW7" s="25">
        <v>95.26</v>
      </c>
      <c r="BX7" s="25">
        <v>92.39</v>
      </c>
      <c r="BY7" s="25">
        <v>94.41</v>
      </c>
      <c r="BZ7" s="25">
        <v>102.35</v>
      </c>
      <c r="CA7" s="25">
        <v>354.89</v>
      </c>
      <c r="CB7" s="25">
        <v>318.68</v>
      </c>
      <c r="CC7" s="25">
        <v>296.58</v>
      </c>
      <c r="CD7" s="25">
        <v>280.63</v>
      </c>
      <c r="CE7" s="25">
        <v>265.69</v>
      </c>
      <c r="CF7" s="25">
        <v>187.18</v>
      </c>
      <c r="CG7" s="25">
        <v>189.58</v>
      </c>
      <c r="CH7" s="25">
        <v>192.82</v>
      </c>
      <c r="CI7" s="25">
        <v>192.98</v>
      </c>
      <c r="CJ7" s="25">
        <v>192.13</v>
      </c>
      <c r="CK7" s="25">
        <v>167.74</v>
      </c>
      <c r="CL7" s="25">
        <v>75.33</v>
      </c>
      <c r="CM7" s="25">
        <v>73.89</v>
      </c>
      <c r="CN7" s="25">
        <v>73.62</v>
      </c>
      <c r="CO7" s="25">
        <v>73.150000000000006</v>
      </c>
      <c r="CP7" s="25">
        <v>71.11</v>
      </c>
      <c r="CQ7" s="25">
        <v>55.88</v>
      </c>
      <c r="CR7" s="25">
        <v>55.22</v>
      </c>
      <c r="CS7" s="25">
        <v>54.05</v>
      </c>
      <c r="CT7" s="25">
        <v>54.43</v>
      </c>
      <c r="CU7" s="25">
        <v>53.87</v>
      </c>
      <c r="CV7" s="25">
        <v>60.29</v>
      </c>
      <c r="CW7" s="25">
        <v>79.849999999999994</v>
      </c>
      <c r="CX7" s="25">
        <v>78.290000000000006</v>
      </c>
      <c r="CY7" s="25">
        <v>78.11</v>
      </c>
      <c r="CZ7" s="25">
        <v>80.31</v>
      </c>
      <c r="DA7" s="25">
        <v>80.83</v>
      </c>
      <c r="DB7" s="25">
        <v>80.989999999999995</v>
      </c>
      <c r="DC7" s="25">
        <v>80.930000000000007</v>
      </c>
      <c r="DD7" s="25">
        <v>80.510000000000005</v>
      </c>
      <c r="DE7" s="25">
        <v>79.44</v>
      </c>
      <c r="DF7" s="25">
        <v>79.489999999999995</v>
      </c>
      <c r="DG7" s="25">
        <v>90.12</v>
      </c>
      <c r="DH7" s="25">
        <v>5.63</v>
      </c>
      <c r="DI7" s="25">
        <v>10.39</v>
      </c>
      <c r="DJ7" s="25">
        <v>14.85</v>
      </c>
      <c r="DK7" s="25">
        <v>19.11</v>
      </c>
      <c r="DL7" s="25">
        <v>21.74</v>
      </c>
      <c r="DM7" s="25">
        <v>46.61</v>
      </c>
      <c r="DN7" s="25">
        <v>47.97</v>
      </c>
      <c r="DO7" s="25">
        <v>49.12</v>
      </c>
      <c r="DP7" s="25">
        <v>49.39</v>
      </c>
      <c r="DQ7" s="25">
        <v>50.75</v>
      </c>
      <c r="DR7" s="25">
        <v>50.88</v>
      </c>
      <c r="DS7" s="25">
        <v>3.65</v>
      </c>
      <c r="DT7" s="25">
        <v>3.6</v>
      </c>
      <c r="DU7" s="25">
        <v>3.66</v>
      </c>
      <c r="DV7" s="25">
        <v>3.63</v>
      </c>
      <c r="DW7" s="25">
        <v>3.62</v>
      </c>
      <c r="DX7" s="25">
        <v>10.84</v>
      </c>
      <c r="DY7" s="25">
        <v>15.33</v>
      </c>
      <c r="DZ7" s="25">
        <v>16.760000000000002</v>
      </c>
      <c r="EA7" s="25">
        <v>18.57</v>
      </c>
      <c r="EB7" s="25">
        <v>21.14</v>
      </c>
      <c r="EC7" s="25">
        <v>22.3</v>
      </c>
      <c r="ED7" s="25">
        <v>0.09</v>
      </c>
      <c r="EE7" s="25">
        <v>0.04</v>
      </c>
      <c r="EF7" s="25">
        <v>0.04</v>
      </c>
      <c r="EG7" s="25">
        <v>0.23</v>
      </c>
      <c r="EH7" s="25">
        <v>0.25</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2023-02-22T01:20:28Z</cp:lastPrinted>
  <dcterms:created xsi:type="dcterms:W3CDTF">2022-12-01T01:03:13Z</dcterms:created>
  <dcterms:modified xsi:type="dcterms:W3CDTF">2023-02-22T08:31:21Z</dcterms:modified>
  <cp:category/>
</cp:coreProperties>
</file>