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3分\提出\下水（法非適）\"/>
    </mc:Choice>
  </mc:AlternateContent>
  <workbookProtection workbookAlgorithmName="SHA-512" workbookHashValue="jmxT7224iT3mlEnryAdZPI91v1B0c96NZk0RfdTu73OlLA/HLGs/LC/QSt7VXJt8HIIbRbc4sgmfTVjpX5GePA==" workbookSaltValue="itDQtHdMz0UhLhhN4RmX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<sst xmlns="http://schemas.openxmlformats.org/spreadsheetml/2006/main" count="236" uniqueCount="118">
  <si>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</si>
  <si>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</si>
  <si>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</si>
  <si>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</si>
  <si>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</si>
  <si>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</si>
  <si>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</si>
  <si>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</si>
  <si>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</si>
  <si>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</si>
  <si>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</si>
  <si>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</si>
  <si>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</si>
  <si>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</si>
  <si>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</si>
  <si>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</si>
  <si>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</si>
  <si>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</si>
  <si>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</si>
  <si>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</si>
  <si>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</si>
  <si>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</si>
  <si>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</si>
  <si>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</si>
  <si>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</si>
  <si>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</si>
  <si>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</si>
  <si>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</si>
  <si>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</si>
  <si>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</si>
  <si>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</si>
  <si>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</si>
  <si>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</si>
  <si>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</si>
  <si>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</si>
  <si>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</si>
  <si>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</si>
  <si>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</si>
  <si>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</si>
  <si>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</si>
  <si>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</si>
  <si>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</si>
  <si>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</si>
  <si>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</si>
  <si>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</si>
  <si>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</si>
  <si>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</si>
  <si>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</si>
  <si>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</si>
  <si>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</si>
  <si>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</si>
  <si>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</si>
  <si>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</si>
  <si>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</si>
  <si>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</si>
  <si>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</si>
  <si>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</si>
  <si>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</si>
  <si>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</si>
  <si>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</si>
  <si>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</si>
  <si>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</si>
  <si>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</si>
  <si>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</si>
  <si>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</si>
  <si>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</si>
  <si>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</si>
  <si>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</si>
  <si>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</si>
  <si>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</si>
  <si>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</si>
  <si>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</si>
  <si>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</si>
  <si>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</si>
  <si>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</si>
  <si>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</si>
  <si>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</si>
  <si>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</si>
  <si>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</si>
  <si>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</si>
  <si>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</si>
  <si>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</si>
  <si>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</si>
  <si>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</si>
  <si>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</si>
  <si>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</si>
  <si>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</si>
  <si>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</si>
  <si>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</si>
  <si>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</si>
  <si>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</si>
  <si>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</si>
  <si>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</si>
  <si>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</si>
  <si>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</si>
  <si>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</si>
  <si>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</si>
  <si>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</si>
  <si>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</si>
  <si>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</si>
  <si>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</si>
  <si>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</si>
  <si>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</si>
  <si>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</si>
  <si>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</si>
  <si>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</si>
  <si>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</si>
  <si>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</si>
  <si>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</si>
  <si>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</si>
  <si>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</si>
  <si>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</si>
  <si>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</si>
  <si>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</si>
  <si>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</si>
  <si>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供用開始が平成12年で布設から22年であり、まだ耐用年数を迎えていない。今後、老朽化に伴い修繕費用が必要になってくると想定される。</t>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</si>
  <si>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phoneticPr fontId="4"/>
  </si>
  <si>
    <r>
      <t xml:space="preserve">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新たに投資をしておらず借入がないため、企業債残高が減り比率が下がった。
⑤経費回収率
　前年度に比べ、使用料収入は減少し、回収率も下がった。また、使用料で回収すべき経費をほとんど賄えていない状況である。適正な料金水準を保っていく必要がある。
⑥汚水処理原価
　汚水処理原価が類似団体の平均値を下回っているが有収水量１㎥あたりの汚水処理費は増加しており、効率的な汚水処理が実施できていない。地理的要因等も考えられるため、処理方法を検討するといった経営改善が必要である。
</t>
    </r>
    <r>
      <rPr>
        <sz val="11"/>
        <rFont val="ＭＳ ゴシック"/>
        <family val="3"/>
        <charset val="128"/>
      </rPr>
      <t>⑦</t>
    </r>
    <r>
      <rPr>
        <sz val="11"/>
        <color theme="1"/>
        <rFont val="ＭＳ ゴシック"/>
        <family val="3"/>
        <charset val="128"/>
      </rPr>
      <t xml:space="preserve">施設利用率
　施設の対応可能な処理能力に対する一日平均処理水量の割合が類似団体の平均値に対して下回っているが、前年度に比べると横ばいである。今後も、施設の利用状況や適正規模を検討する必要がある。
⑧水洗化率
　水洗便所設置済人口は変わらず、水洗化率は100％である。
</t>
    </r>
    <rPh sb="104" eb="105">
      <t>アラ</t>
    </rPh>
    <rPh sb="107" eb="109">
      <t>トウシ</t>
    </rPh>
    <rPh sb="115" eb="117">
      <t>カリイレ</t>
    </rPh>
    <rPh sb="161" eb="163">
      <t>ゲンショウ</t>
    </rPh>
    <rPh sb="169" eb="170">
      <t>サ</t>
    </rPh>
    <rPh sb="234" eb="240">
      <t>オスイショリゲンカ</t>
    </rPh>
    <rPh sb="402" eb="403">
      <t>ヨコ</t>
    </rPh>
    <rPh sb="454" eb="45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</si>
</sst>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1-47CE-A823-9C2E4BA075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81-47CE-A823-9C2E4BA075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14.71</c:v>
                </c:pt>
                <c:pt idx="1">
                  <c:v>17.649999999999999</c:v>
                </c:pt>
                <c:pt idx="2">
                  <c:v>20.59</c:v>
                </c:pt>
                <c:pt idx="3">
                  <c:v>23.08</c:v>
                </c:pt>
                <c:pt idx="4">
                  <c:v>23.08</c:v>
                </c:pt>
              </c:numCache>
            </c:numRef>
          </c:val>
          <c:extLst>
            <c:ext xmlns:c16="http://schemas.microsoft.com/office/drawing/2014/chart" uri="{C3380CC4-5D6E-409C-BE32-E72D297353CC}">
              <c16:uniqueId val="{00000000-1EB6-4F50-B33A-2D7095BEEC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1EB6-4F50-B33A-2D7095BEEC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95.45</c:v>
                </c:pt>
                <c:pt idx="1">
                  <c:v>86.36</c:v>
                </c:pt>
                <c:pt idx="2">
                  <c:v>95.45</c:v>
                </c:pt>
                <c:pt idx="3">
                  <c:v>100</c:v>
                </c:pt>
                <c:pt idx="4">
                  <c:v>100</c:v>
                </c:pt>
              </c:numCache>
            </c:numRef>
          </c:val>
          <c:extLst>
            <c:ext xmlns:c16="http://schemas.microsoft.com/office/drawing/2014/chart" uri="{C3380CC4-5D6E-409C-BE32-E72D297353CC}">
              <c16:uniqueId val="{00000000-087F-4779-A979-E60C0C6429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087F-4779-A979-E60C0C6429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97.35</c:v>
                </c:pt>
                <c:pt idx="1">
                  <c:v>99.45</c:v>
                </c:pt>
                <c:pt idx="2">
                  <c:v>96.25</c:v>
                </c:pt>
                <c:pt idx="3">
                  <c:v>101.97</c:v>
                </c:pt>
                <c:pt idx="4">
                  <c:v>99.52</c:v>
                </c:pt>
              </c:numCache>
            </c:numRef>
          </c:val>
          <c:extLst>
            <c:ext xmlns:c16="http://schemas.microsoft.com/office/drawing/2014/chart" uri="{C3380CC4-5D6E-409C-BE32-E72D297353CC}">
              <c16:uniqueId val="{00000000-C7DB-45C0-82BE-6EDA423254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B-45C0-82BE-6EDA423254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1-45A1-A0F1-80730C1C52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1-45A1-A0F1-80730C1C52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B-42CE-B861-F0E21DD43E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B-42CE-B861-F0E21DD43E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E-4E6A-98B2-0D3415AC1A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E-4E6A-98B2-0D3415AC1A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E-4343-A6C5-01EAAF3410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E-4343-A6C5-01EAAF3410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2803.85</c:v>
                </c:pt>
                <c:pt idx="1">
                  <c:v>2661.14</c:v>
                </c:pt>
                <c:pt idx="2">
                  <c:v>311.24</c:v>
                </c:pt>
                <c:pt idx="3">
                  <c:v>55.89</c:v>
                </c:pt>
                <c:pt idx="4">
                  <c:v>33.020000000000003</c:v>
                </c:pt>
              </c:numCache>
            </c:numRef>
          </c:val>
          <c:extLst>
            <c:ext xmlns:c16="http://schemas.microsoft.com/office/drawing/2014/chart" uri="{C3380CC4-5D6E-409C-BE32-E72D297353CC}">
              <c16:uniqueId val="{00000000-7123-4FD1-9C5A-764A42D328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7123-4FD1-9C5A-764A42D328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22.27</c:v>
                </c:pt>
                <c:pt idx="1">
                  <c:v>35.979999999999997</c:v>
                </c:pt>
                <c:pt idx="2">
                  <c:v>36.31</c:v>
                </c:pt>
                <c:pt idx="3">
                  <c:v>37.68</c:v>
                </c:pt>
                <c:pt idx="4">
                  <c:v>32.82</c:v>
                </c:pt>
              </c:numCache>
            </c:numRef>
          </c:val>
          <c:extLst>
            <c:ext xmlns:c16="http://schemas.microsoft.com/office/drawing/2014/chart" uri="{C3380CC4-5D6E-409C-BE32-E72D297353CC}">
              <c16:uniqueId val="{00000000-482D-4526-90AA-98F449286F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482D-4526-90AA-98F449286F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701.24</c:v>
                </c:pt>
                <c:pt idx="1">
                  <c:v>432.09</c:v>
                </c:pt>
                <c:pt idx="2">
                  <c:v>439.46</c:v>
                </c:pt>
                <c:pt idx="3">
                  <c:v>428.89</c:v>
                </c:pt>
                <c:pt idx="4">
                  <c:v>504.26</c:v>
                </c:pt>
              </c:numCache>
            </c:numRef>
          </c:val>
          <c:extLst>
            <c:ext xmlns:c16="http://schemas.microsoft.com/office/drawing/2014/chart" uri="{C3380CC4-5D6E-409C-BE32-E72D297353CC}">
              <c16:uniqueId val="{00000000-DA6A-492E-9EA9-1DC362915B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DA6A-492E-9EA9-1DC362915B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雲南市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46">
        <f>データ!S6</f>
        <v>36373</v>
      </c>
      <c r="AM8" s="46"/>
      <c r="AN8" s="46"/>
      <c r="AO8" s="46"/>
      <c r="AP8" s="46"/>
      <c r="AQ8" s="46"/>
      <c r="AR8" s="46"/>
      <c r="AS8" s="46"/>
      <c r="AT8" s="45">
        <f>データ!T6</f>
        <v>553.17999999999995</v>
      </c>
      <c r="AU8" s="45"/>
      <c r="AV8" s="45"/>
      <c r="AW8" s="45"/>
      <c r="AX8" s="45"/>
      <c r="AY8" s="45"/>
      <c r="AZ8" s="45"/>
      <c r="BA8" s="45"/>
      <c r="BB8" s="45">
        <f>データ!U6</f>
        <v>65.75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0.06</v>
      </c>
      <c r="Q10" s="45"/>
      <c r="R10" s="45"/>
      <c r="S10" s="45"/>
      <c r="T10" s="45"/>
      <c r="U10" s="45"/>
      <c r="V10" s="45"/>
      <c r="W10" s="45">
        <f>データ!Q6</f>
        <v>124.76</v>
      </c>
      <c r="X10" s="45"/>
      <c r="Y10" s="45"/>
      <c r="Z10" s="45"/>
      <c r="AA10" s="45"/>
      <c r="AB10" s="45"/>
      <c r="AC10" s="45"/>
      <c r="AD10" s="46">
        <f>データ!R6</f>
        <v>2728</v>
      </c>
      <c r="AE10" s="46"/>
      <c r="AF10" s="46"/>
      <c r="AG10" s="46"/>
      <c r="AH10" s="46"/>
      <c r="AI10" s="46"/>
      <c r="AJ10" s="46"/>
      <c r="AK10" s="2"/>
      <c r="AL10" s="46">
        <f>データ!V6</f>
        <v>23</v>
      </c>
      <c r="AM10" s="46"/>
      <c r="AN10" s="46"/>
      <c r="AO10" s="46"/>
      <c r="AP10" s="46"/>
      <c r="AQ10" s="46"/>
      <c r="AR10" s="46"/>
      <c r="AS10" s="46"/>
      <c r="AT10" s="45">
        <f>データ!W6</f>
        <v>0.12</v>
      </c>
      <c r="AU10" s="45"/>
      <c r="AV10" s="45"/>
      <c r="AW10" s="45"/>
      <c r="AX10" s="45"/>
      <c r="AY10" s="45"/>
      <c r="AZ10" s="45"/>
      <c r="BA10" s="45"/>
      <c r="BB10" s="45">
        <f>データ!X6</f>
        <v>191.67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44</v>
      </c>
      <c r="N86" s="12" t="s">
        <v>44</v>
      </c>
      <c r="O86" s="12" t="str">
        <f>データ!EO6</f>
        <v>【0.00】</v>
      </c>
    </row>
  </sheetData>
  <sheetProtection algorithmName="SHA-512" hashValue="mT5OZ2dkjCmHjQPmcLAhjZCxOd8l3ANDV/HmTkrPMAE67WfSgSoOUUK8CZ1IAW7ReLYAmGhIlaJNcQRoy3/rHQ==" saltValue="DZoTDFieLi2H3jzMazoB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322091</v>
      </c>
      <c r="D6" s="19">
        <f t="shared" si="3"/>
        <v>47</v>
      </c>
      <c r="E6" s="19">
        <f t="shared" si="3"/>
        <v>17</v>
      </c>
      <c r="F6" s="19">
        <f t="shared" si="3"/>
        <v>8</v>
      </c>
      <c r="G6" s="19">
        <f t="shared" si="3"/>
        <v>0</v>
      </c>
      <c r="H6" s="19" t="str">
        <f t="shared" si="3"/>
        <v>島根県　雲南市</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0.06</v>
      </c>
      <c r="Q6" s="20">
        <f t="shared" si="3"/>
        <v>124.76</v>
      </c>
      <c r="R6" s="20">
        <f t="shared" si="3"/>
        <v>2728</v>
      </c>
      <c r="S6" s="20">
        <f t="shared" si="3"/>
        <v>36373</v>
      </c>
      <c r="T6" s="20">
        <f t="shared" si="3"/>
        <v>553.17999999999995</v>
      </c>
      <c r="U6" s="20">
        <f t="shared" si="3"/>
        <v>65.75</v>
      </c>
      <c r="V6" s="20">
        <f t="shared" si="3"/>
        <v>23</v>
      </c>
      <c r="W6" s="20">
        <f t="shared" si="3"/>
        <v>0.12</v>
      </c>
      <c r="X6" s="20">
        <f t="shared" si="3"/>
        <v>191.67</v>
      </c>
      <c r="Y6" s="21">
        <f>IF(Y7="",NA(),Y7)</f>
        <v>97.35</v>
      </c>
      <c r="Z6" s="21">
        <f t="shared" ref="Z6:AH6" si="4">IF(Z7="",NA(),Z7)</f>
        <v>99.45</v>
      </c>
      <c r="AA6" s="21">
        <f t="shared" si="4"/>
        <v>96.25</v>
      </c>
      <c r="AB6" s="21">
        <f t="shared" si="4"/>
        <v>101.97</v>
      </c>
      <c r="AC6" s="21">
        <f t="shared" si="4"/>
        <v>99.52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2803.85</v>
      </c>
      <c r="BG6" s="21">
        <f t="shared" ref="BG6:BO6" si="7">IF(BG7="",NA(),BG7)</f>
        <v>2661.14</v>
      </c>
      <c r="BH6" s="21">
        <f t="shared" si="7"/>
        <v>311.24</v>
      </c>
      <c r="BI6" s="21">
        <f t="shared" si="7"/>
        <v>55.89</v>
      </c>
      <c r="BJ6" s="21">
        <f t="shared" si="7"/>
        <v>33.020000000000003</v>
      </c>
      <c r="BK6" s="21">
        <f t="shared" si="7"/>
        <v>243.02</v>
      </c>
      <c r="BL6" s="21">
        <f t="shared" si="7"/>
        <v>196.19</v>
      </c>
      <c r="BM6" s="21">
        <f t="shared" si="7"/>
        <v>129.4</v>
      </c>
      <c r="BN6" s="21">
        <f t="shared" si="7"/>
        <v>126.26</v>
      </c>
      <c r="BO6" s="21">
        <f t="shared" si="7"/>
        <v>113.17</v>
      </c>
      <c r="BP6" s="20" t="str">
        <f>IF(BP7="","",IF(BP7="-","【-】","【"&amp;SUBSTITUTE(TEXT(BP7,"#,##0.00"),"-","△")&amp;"】"))</f>
        <v>【113.17】</v>
      </c>
      <c r="BQ6" s="21">
        <f>IF(BQ7="",NA(),BQ7)</f>
        <v>22.27</v>
      </c>
      <c r="BR6" s="21">
        <f t="shared" ref="BR6:BZ6" si="8">IF(BR7="",NA(),BR7)</f>
        <v>35.979999999999997</v>
      </c>
      <c r="BS6" s="21">
        <f t="shared" si="8"/>
        <v>36.31</v>
      </c>
      <c r="BT6" s="21">
        <f t="shared" si="8"/>
        <v>37.68</v>
      </c>
      <c r="BU6" s="21">
        <f t="shared" si="8"/>
        <v>32.82</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701.24</v>
      </c>
      <c r="CC6" s="21">
        <f t="shared" ref="CC6:CK6" si="9">IF(CC7="",NA(),CC7)</f>
        <v>432.09</v>
      </c>
      <c r="CD6" s="21">
        <f t="shared" si="9"/>
        <v>439.46</v>
      </c>
      <c r="CE6" s="21">
        <f t="shared" si="9"/>
        <v>428.89</v>
      </c>
      <c r="CF6" s="21">
        <f t="shared" si="9"/>
        <v>504.26</v>
      </c>
      <c r="CG6" s="21">
        <f t="shared" si="9"/>
        <v>456.7</v>
      </c>
      <c r="CH6" s="21">
        <f t="shared" si="9"/>
        <v>485</v>
      </c>
      <c r="CI6" s="21">
        <f t="shared" si="9"/>
        <v>501.56</v>
      </c>
      <c r="CJ6" s="21">
        <f t="shared" si="9"/>
        <v>528.78</v>
      </c>
      <c r="CK6" s="21">
        <f t="shared" si="9"/>
        <v>596.92999999999995</v>
      </c>
      <c r="CL6" s="20" t="str">
        <f>IF(CL7="","",IF(CL7="-","【-】","【"&amp;SUBSTITUTE(TEXT(CL7,"#,##0.00"),"-","△")&amp;"】"))</f>
        <v>【596.93】</v>
      </c>
      <c r="CM6" s="21">
        <f>IF(CM7="",NA(),CM7)</f>
        <v>14.71</v>
      </c>
      <c r="CN6" s="21">
        <f t="shared" ref="CN6:CV6" si="10">IF(CN7="",NA(),CN7)</f>
        <v>17.649999999999999</v>
      </c>
      <c r="CO6" s="21">
        <f t="shared" si="10"/>
        <v>20.59</v>
      </c>
      <c r="CP6" s="21">
        <f t="shared" si="10"/>
        <v>23.08</v>
      </c>
      <c r="CQ6" s="21">
        <f t="shared" si="10"/>
        <v>23.08</v>
      </c>
      <c r="CR6" s="21">
        <f t="shared" si="10"/>
        <v>27.26</v>
      </c>
      <c r="CS6" s="21">
        <f t="shared" si="10"/>
        <v>27.09</v>
      </c>
      <c r="CT6" s="21">
        <f t="shared" si="10"/>
        <v>26.64</v>
      </c>
      <c r="CU6" s="21">
        <f t="shared" si="10"/>
        <v>26.11</v>
      </c>
      <c r="CV6" s="21">
        <f t="shared" si="10"/>
        <v>24.44</v>
      </c>
      <c r="CW6" s="20" t="str">
        <f>IF(CW7="","",IF(CW7="-","【-】","【"&amp;SUBSTITUTE(TEXT(CW7,"#,##0.00"),"-","△")&amp;"】"))</f>
        <v>【24.44】</v>
      </c>
      <c r="CX6" s="21">
        <f>IF(CX7="",NA(),CX7)</f>
        <v>95.45</v>
      </c>
      <c r="CY6" s="21">
        <f t="shared" ref="CY6:DG6" si="11">IF(CY7="",NA(),CY7)</f>
        <v>86.36</v>
      </c>
      <c r="CZ6" s="21">
        <f t="shared" si="11"/>
        <v>95.45</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322091</v>
      </c>
      <c r="D7" s="23">
        <v>47</v>
      </c>
      <c r="E7" s="23">
        <v>17</v>
      </c>
      <c r="F7" s="23">
        <v>8</v>
      </c>
      <c r="G7" s="23">
        <v>0</v>
      </c>
      <c r="H7" s="23" t="s">
        <v>97</v>
      </c>
      <c r="I7" s="23" t="s">
        <v>98</v>
      </c>
      <c r="J7" s="23" t="s">
        <v>99</v>
      </c>
      <c r="K7" s="23" t="s">
        <v>100</v>
      </c>
      <c r="L7" s="23" t="s">
        <v>101</v>
      </c>
      <c r="M7" s="23" t="s">
        <v>102</v>
      </c>
      <c r="N7" s="24" t="s">
        <v>103</v>
      </c>
      <c r="O7" s="24" t="s">
        <v>104</v>
      </c>
      <c r="P7" s="24">
        <v>0.06</v>
      </c>
      <c r="Q7" s="24">
        <v>124.76</v>
      </c>
      <c r="R7" s="24">
        <v>2728</v>
      </c>
      <c r="S7" s="24">
        <v>36373</v>
      </c>
      <c r="T7" s="24">
        <v>553.17999999999995</v>
      </c>
      <c r="U7" s="24">
        <v>65.75</v>
      </c>
      <c r="V7" s="24">
        <v>23</v>
      </c>
      <c r="W7" s="24">
        <v>0.12</v>
      </c>
      <c r="X7" s="24">
        <v>191.67</v>
      </c>
      <c r="Y7" s="24">
        <v>97.35</v>
      </c>
      <c r="Z7" s="24">
        <v>99.45</v>
      </c>
      <c r="AA7" s="24">
        <v>96.25</v>
      </c>
      <c r="AB7" s="24">
        <v>101.97</v>
      </c>
      <c r="AC7" s="24">
        <v>99.52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2803.85</v>
      </c>
      <c r="BG7" s="24">
        <v>2661.14</v>
      </c>
      <c r="BH7" s="24">
        <v>311.24</v>
      </c>
      <c r="BI7" s="24">
        <v>55.89</v>
      </c>
      <c r="BJ7" s="24">
        <v>33.020000000000003</v>
      </c>
      <c r="BK7" s="24">
        <v>243.02</v>
      </c>
      <c r="BL7" s="24">
        <v>196.19</v>
      </c>
      <c r="BM7" s="24">
        <v>129.4</v>
      </c>
      <c r="BN7" s="24">
        <v>126.26</v>
      </c>
      <c r="BO7" s="24">
        <v>113.17</v>
      </c>
      <c r="BP7" s="24">
        <v>113.17</v>
      </c>
      <c r="BQ7" s="24">
        <v>22.27</v>
      </c>
      <c r="BR7" s="24">
        <v>35.979999999999997</v>
      </c>
      <c r="BS7" s="24">
        <v>36.31</v>
      </c>
      <c r="BT7" s="24">
        <v>37.68</v>
      </c>
      <c r="BU7" s="24">
        <v>32.82</v>
      </c>
      <c r="BV7" s="24">
        <v>41.35</v>
      </c>
      <c r="BW7" s="24">
        <v>39.07</v>
      </c>
      <c r="BX7" s="24">
        <v>38.409999999999997</v>
      </c>
      <c r="BY7" s="24">
        <v>35.869999999999997</v>
      </c>
      <c r="BZ7" s="24">
        <v>31.6</v>
      </c>
      <c r="CA7" s="24">
        <v>31.6</v>
      </c>
      <c r="CB7" s="24">
        <v>701.24</v>
      </c>
      <c r="CC7" s="24">
        <v>432.09</v>
      </c>
      <c r="CD7" s="24">
        <v>439.46</v>
      </c>
      <c r="CE7" s="24">
        <v>428.89</v>
      </c>
      <c r="CF7" s="24">
        <v>504.26</v>
      </c>
      <c r="CG7" s="24">
        <v>456.7</v>
      </c>
      <c r="CH7" s="24">
        <v>485</v>
      </c>
      <c r="CI7" s="24">
        <v>501.56</v>
      </c>
      <c r="CJ7" s="24">
        <v>528.78</v>
      </c>
      <c r="CK7" s="24">
        <v>596.92999999999995</v>
      </c>
      <c r="CL7" s="24">
        <v>596.92999999999995</v>
      </c>
      <c r="CM7" s="24">
        <v>14.71</v>
      </c>
      <c r="CN7" s="24">
        <v>17.649999999999999</v>
      </c>
      <c r="CO7" s="24">
        <v>20.59</v>
      </c>
      <c r="CP7" s="24">
        <v>23.08</v>
      </c>
      <c r="CQ7" s="24">
        <v>23.08</v>
      </c>
      <c r="CR7" s="24">
        <v>27.26</v>
      </c>
      <c r="CS7" s="24">
        <v>27.09</v>
      </c>
      <c r="CT7" s="24">
        <v>26.64</v>
      </c>
      <c r="CU7" s="24">
        <v>26.11</v>
      </c>
      <c r="CV7" s="24">
        <v>24.44</v>
      </c>
      <c r="CW7" s="24">
        <v>24.44</v>
      </c>
      <c r="CX7" s="24">
        <v>95.45</v>
      </c>
      <c r="CY7" s="24">
        <v>86.36</v>
      </c>
      <c r="CZ7" s="24">
        <v>95.45</v>
      </c>
      <c r="DA7" s="24">
        <v>100</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2023-02-01T05:55:17Z</cp:lastPrinted>
  <dcterms:created xsi:type="dcterms:W3CDTF">2022-12-01T02:04:52Z</dcterms:created>
  <dcterms:modified xsi:type="dcterms:W3CDTF">2023-02-01T06:09:15Z</dcterms:modified>
  <cp:category/>
</cp:coreProperties>
</file>