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4\230105経営比較分析表\04_団体→県\08_雲南市\"/>
    </mc:Choice>
  </mc:AlternateContent>
  <workbookProtection workbookAlgorithmName="SHA-512" workbookHashValue="sihinb3qTTV6xGtZnKY5ftbWHXkDzuexN71ZCJ1EJ7TRvQO43TpVhFoIBqyEoY25Bl4QOmyMjYAbu9B38rgn3w==" workbookSaltValue="uqO9rqWqq8sVMrU8wUtqKQ=="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10" i="5" l="1"/>
  <c r="DQ10" i="5"/>
  <c r="DG10" i="5"/>
  <c r="CJ10" i="5"/>
  <c r="BY10" i="5"/>
  <c r="BO10" i="5"/>
  <c r="AR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AQ10" i="5"/>
  <c r="AU10" i="5"/>
  <c r="BE10" i="5"/>
  <c r="CI10" i="5"/>
  <c r="CM10" i="5"/>
  <c r="CW10" i="5"/>
  <c r="EA10" i="5"/>
  <c r="EE10" i="5"/>
  <c r="X10" i="5"/>
  <c r="AH10" i="5"/>
  <c r="BB10" i="5"/>
  <c r="BF10" i="5"/>
  <c r="BP10" i="5"/>
  <c r="BZ10" i="5"/>
  <c r="CT10" i="5"/>
  <c r="CX10" i="5"/>
  <c r="DH10" i="5"/>
  <c r="DR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<sst xmlns="http://schemas.openxmlformats.org/spreadsheetml/2006/main" count="262" uniqueCount="108">
  <si>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</si>
  <si>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</si>
  <si>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</si>
  <si>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</si>
  <si>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</si>
  <si>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</si>
  <si>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</si>
  <si>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</si>
  <si>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</si>
  <si>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</si>
  <si>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</si>
  <si>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</si>
  <si>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</si>
  <si>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</si>
  <si>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</si>
  <si>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</si>
  <si>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</si>
  <si>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</si>
  <si>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</si>
  <si>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</si>
  <si>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</si>
  <si>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</si>
  <si>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</si>
  <si>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</si>
  <si>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</si>
  <si>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</si>
  <si>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</si>
  <si>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</si>
  <si>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</si>
  <si>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</si>
  <si>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</si>
  <si>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</si>
  <si>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</si>
  <si>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</si>
  <si>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</si>
  <si>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</si>
  <si>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</si>
  <si>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</si>
  <si>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</si>
  <si>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</si>
  <si>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</si>
  <si>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</si>
  <si>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</si>
  <si>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</si>
  <si>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</si>
  <si>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</si>
  <si>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</si>
  <si>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</si>
  <si>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</si>
  <si>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</si>
  <si>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</si>
  <si>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</si>
  <si>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</si>
  <si>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</si>
  <si>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</si>
  <si>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</si>
  <si>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</si>
  <si>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</si>
  <si>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</si>
  <si>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</si>
  <si>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</si>
  <si>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</si>
  <si>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</si>
  <si>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</si>
  <si>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</si>
  <si>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</si>
  <si>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</si>
  <si>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</si>
  <si>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</si>
  <si>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</si>
  <si>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</si>
  <si>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</si>
  <si>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</si>
  <si>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</si>
  <si>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</si>
  <si>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</si>
  <si>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</si>
  <si>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</si>
  <si>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</si>
  <si>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</si>
  <si>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</si>
  <si>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</si>
  <si>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</si>
  <si>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</si>
  <si>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</si>
  <si>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</si>
  <si>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</si>
  <si>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</si>
  <si>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</si>
  <si>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322091</t>
  </si>
  <si>
    <t>46</t>
  </si>
  <si>
    <t>02</t>
  </si>
  <si>
    <t>0</t>
  </si>
  <si>
    <t>000</t>
  </si>
  <si>
    <t>島根県　雲南市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</si>
  <si>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</si>
  <si>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</si>
  <si>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</si>
  <si>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</si>
  <si>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</si>
  <si>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</si>
  <si>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</si>
  <si>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</si>
  <si>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</si>
  <si>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</si>
  <si>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工業用水道施設は、Ｈ7年建設の施設であり管路の耐用年数は未経過である</t>
    <phoneticPr fontId="5"/>
  </si>
  <si>
    <t xml:space="preserve">　契約先事業所がR4から１社となり将来的に事業を廃止する方針である。
①経常収支比率は近年改善傾向にあり、R3は経常利益を計上している。
②R3は経常利益を計上し、累積欠損金比率も改善している。
③流動比率は給水収益の減のため近年減少傾向にある。
④建設投資当初の施設能力に対して契約水量が大きく乖離しているため、投資に対する回収ができておらず、平均値を大きく上回っている。
⑤料金については平均より高い水準であり、R2からは費用を料金で回収できている。
⑥極小規模施設のため経営効率が悪く、相対的に費用も多くかかることで給水原価も高くなっている。
⑦⑧施設建設当初の施設能力に対し、契約水量が少なく契約率が低くなっている。施設利用率も同様である。今後は施設の廃止に向け検討する。
</t>
    <rPh sb="1" eb="7">
      <t>ケイヤクサキジギョウショ</t>
    </rPh>
    <rPh sb="13" eb="14">
      <t>シャ</t>
    </rPh>
    <rPh sb="17" eb="20">
      <t>ショウライテキ</t>
    </rPh>
    <rPh sb="21" eb="23">
      <t>ジギョウ</t>
    </rPh>
    <rPh sb="24" eb="26">
      <t>ハイシ</t>
    </rPh>
    <rPh sb="28" eb="30">
      <t>ホウシン</t>
    </rPh>
    <rPh sb="36" eb="42">
      <t>ケイジョウシュウシヒリツ</t>
    </rPh>
    <rPh sb="43" eb="45">
      <t>キンネン</t>
    </rPh>
    <rPh sb="45" eb="49">
      <t>カイゼンケイコウ</t>
    </rPh>
    <rPh sb="56" eb="60">
      <t>ケイジョウリエキ</t>
    </rPh>
    <rPh sb="61" eb="63">
      <t>ケイジョウ</t>
    </rPh>
    <rPh sb="74" eb="78">
      <t>ケイジョウリエキ</t>
    </rPh>
    <rPh sb="79" eb="81">
      <t>ケイジョウ</t>
    </rPh>
    <rPh sb="83" eb="90">
      <t>ルイセキケッソンキンヒリツ</t>
    </rPh>
    <rPh sb="91" eb="93">
      <t>カイゼン</t>
    </rPh>
    <rPh sb="217" eb="219">
      <t>ヒヨウ</t>
    </rPh>
    <rPh sb="220" eb="222">
      <t>リョウキン</t>
    </rPh>
    <rPh sb="223" eb="225">
      <t>カイシュウ</t>
    </rPh>
    <rPh sb="324" eb="326">
      <t>ドウヨウ</t>
    </rPh>
    <rPh sb="330" eb="332">
      <t>コンゴ</t>
    </rPh>
    <rPh sb="336" eb="338">
      <t>ハイシ</t>
    </rPh>
    <rPh sb="339" eb="340">
      <t>ム</t>
    </rPh>
    <rPh sb="341" eb="343">
      <t>ケントウ</t>
    </rPh>
    <phoneticPr fontId="5"/>
  </si>
  <si>
    <t>契約先事業所が２社であり、１事業所の使用量によって経営が左右される状況であったところ、契約水量の98％を占める事業所がR4年度から給水を停止することになり、市として工業用水道事業の廃止を決定している。
　今後、工業用水道の廃止に向け事業の整理に取り組んでいく必要がある。</t>
    <rPh sb="61" eb="63">
      <t>ネンド</t>
    </rPh>
    <rPh sb="65" eb="67">
      <t>キュウスイ</t>
    </rPh>
    <rPh sb="68" eb="70">
      <t>テイシ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</si>
</sst>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47.23</c:v>
                </c:pt>
                <c:pt idx="1">
                  <c:v>50.89</c:v>
                </c:pt>
                <c:pt idx="2">
                  <c:v>54.12</c:v>
                </c:pt>
                <c:pt idx="3">
                  <c:v>56.79</c:v>
                </c:pt>
                <c:pt idx="4">
                  <c:v>59.42</c:v>
                </c:pt>
              </c:numCache>
            </c:numRef>
          </c:val>
          <c:extLst>
            <c:ext xmlns:c16="http://schemas.microsoft.com/office/drawing/2014/chart" uri="{C3380CC4-5D6E-409C-BE32-E72D297353CC}">
              <c16:uniqueId val="{00000000-6E42-4A0F-8A48-54D79A8B0D6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c:ext xmlns:c16="http://schemas.microsoft.com/office/drawing/2014/chart" uri="{C3380CC4-5D6E-409C-BE32-E72D297353CC}">
              <c16:uniqueId val="{00000001-6E42-4A0F-8A48-54D79A8B0D6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59.55</c:v>
                </c:pt>
                <c:pt idx="1">
                  <c:v>77.09</c:v>
                </c:pt>
                <c:pt idx="2">
                  <c:v>83.66</c:v>
                </c:pt>
                <c:pt idx="3">
                  <c:v>88.22</c:v>
                </c:pt>
                <c:pt idx="4">
                  <c:v>70.31</c:v>
                </c:pt>
              </c:numCache>
            </c:numRef>
          </c:val>
          <c:extLst>
            <c:ext xmlns:c16="http://schemas.microsoft.com/office/drawing/2014/chart" uri="{C3380CC4-5D6E-409C-BE32-E72D297353CC}">
              <c16:uniqueId val="{00000000-7616-4C75-8623-39838230223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c:ext xmlns:c16="http://schemas.microsoft.com/office/drawing/2014/chart" uri="{C3380CC4-5D6E-409C-BE32-E72D297353CC}">
              <c16:uniqueId val="{00000001-7616-4C75-8623-39838230223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88.71</c:v>
                </c:pt>
                <c:pt idx="1">
                  <c:v>88.5</c:v>
                </c:pt>
                <c:pt idx="2">
                  <c:v>95.09</c:v>
                </c:pt>
                <c:pt idx="3">
                  <c:v>103.75</c:v>
                </c:pt>
                <c:pt idx="4">
                  <c:v>121.95</c:v>
                </c:pt>
              </c:numCache>
            </c:numRef>
          </c:val>
          <c:extLst>
            <c:ext xmlns:c16="http://schemas.microsoft.com/office/drawing/2014/chart" uri="{C3380CC4-5D6E-409C-BE32-E72D297353CC}">
              <c16:uniqueId val="{00000000-579D-4F35-9248-8DFF254E500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c:ext xmlns:c16="http://schemas.microsoft.com/office/drawing/2014/chart" uri="{C3380CC4-5D6E-409C-BE32-E72D297353CC}">
              <c16:uniqueId val="{00000001-579D-4F35-9248-8DFF254E500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7C-41AE-8F33-95F26DD3D3B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c:ext xmlns:c16="http://schemas.microsoft.com/office/drawing/2014/chart" uri="{C3380CC4-5D6E-409C-BE32-E72D297353CC}">
              <c16:uniqueId val="{00000001-177C-41AE-8F33-95F26DD3D3B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53-45AB-95C8-98210525E02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c:ext xmlns:c16="http://schemas.microsoft.com/office/drawing/2014/chart" uri="{C3380CC4-5D6E-409C-BE32-E72D297353CC}">
              <c16:uniqueId val="{00000001-4853-45AB-95C8-98210525E02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445.69</c:v>
                </c:pt>
                <c:pt idx="1">
                  <c:v>397.84</c:v>
                </c:pt>
                <c:pt idx="2">
                  <c:v>386.72</c:v>
                </c:pt>
                <c:pt idx="3">
                  <c:v>373.97</c:v>
                </c:pt>
                <c:pt idx="4">
                  <c:v>353.29</c:v>
                </c:pt>
              </c:numCache>
            </c:numRef>
          </c:val>
          <c:extLst>
            <c:ext xmlns:c16="http://schemas.microsoft.com/office/drawing/2014/chart" uri="{C3380CC4-5D6E-409C-BE32-E72D297353CC}">
              <c16:uniqueId val="{00000000-DD1E-4345-ACBF-52C7E989B55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c:ext xmlns:c16="http://schemas.microsoft.com/office/drawing/2014/chart" uri="{C3380CC4-5D6E-409C-BE32-E72D297353CC}">
              <c16:uniqueId val="{00000001-DD1E-4345-ACBF-52C7E989B55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924.47</c:v>
                </c:pt>
                <c:pt idx="1">
                  <c:v>918.92</c:v>
                </c:pt>
                <c:pt idx="2">
                  <c:v>860.72</c:v>
                </c:pt>
                <c:pt idx="3">
                  <c:v>869.3</c:v>
                </c:pt>
                <c:pt idx="4">
                  <c:v>807.1</c:v>
                </c:pt>
              </c:numCache>
            </c:numRef>
          </c:val>
          <c:extLst>
            <c:ext xmlns:c16="http://schemas.microsoft.com/office/drawing/2014/chart" uri="{C3380CC4-5D6E-409C-BE32-E72D297353CC}">
              <c16:uniqueId val="{00000000-AA78-46D8-960C-EF419CF51B8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c:ext xmlns:c16="http://schemas.microsoft.com/office/drawing/2014/chart" uri="{C3380CC4-5D6E-409C-BE32-E72D297353CC}">
              <c16:uniqueId val="{00000001-AA78-46D8-960C-EF419CF51B8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88.39</c:v>
                </c:pt>
                <c:pt idx="1">
                  <c:v>88.15</c:v>
                </c:pt>
                <c:pt idx="2">
                  <c:v>94.88</c:v>
                </c:pt>
                <c:pt idx="3">
                  <c:v>103.83</c:v>
                </c:pt>
                <c:pt idx="4">
                  <c:v>119.37</c:v>
                </c:pt>
              </c:numCache>
            </c:numRef>
          </c:val>
          <c:extLst>
            <c:ext xmlns:c16="http://schemas.microsoft.com/office/drawing/2014/chart" uri="{C3380CC4-5D6E-409C-BE32-E72D297353CC}">
              <c16:uniqueId val="{00000000-AC5C-4075-AC46-3F686465DE2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c:ext xmlns:c16="http://schemas.microsoft.com/office/drawing/2014/chart" uri="{C3380CC4-5D6E-409C-BE32-E72D297353CC}">
              <c16:uniqueId val="{00000001-AC5C-4075-AC46-3F686465DE2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86.58</c:v>
                </c:pt>
                <c:pt idx="1">
                  <c:v>86.25</c:v>
                </c:pt>
                <c:pt idx="2">
                  <c:v>79.94</c:v>
                </c:pt>
                <c:pt idx="3">
                  <c:v>72.319999999999993</c:v>
                </c:pt>
                <c:pt idx="4">
                  <c:v>62.82</c:v>
                </c:pt>
              </c:numCache>
            </c:numRef>
          </c:val>
          <c:extLst>
            <c:ext xmlns:c16="http://schemas.microsoft.com/office/drawing/2014/chart" uri="{C3380CC4-5D6E-409C-BE32-E72D297353CC}">
              <c16:uniqueId val="{00000000-A15E-440A-B932-1438A12C3F2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c:ext xmlns:c16="http://schemas.microsoft.com/office/drawing/2014/chart" uri="{C3380CC4-5D6E-409C-BE32-E72D297353CC}">
              <c16:uniqueId val="{00000001-A15E-440A-B932-1438A12C3F2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36.67</c:v>
                </c:pt>
                <c:pt idx="1">
                  <c:v>34.69</c:v>
                </c:pt>
                <c:pt idx="2">
                  <c:v>33.54</c:v>
                </c:pt>
                <c:pt idx="3">
                  <c:v>28.83</c:v>
                </c:pt>
                <c:pt idx="4">
                  <c:v>20.71</c:v>
                </c:pt>
              </c:numCache>
            </c:numRef>
          </c:val>
          <c:extLst>
            <c:ext xmlns:c16="http://schemas.microsoft.com/office/drawing/2014/chart" uri="{C3380CC4-5D6E-409C-BE32-E72D297353CC}">
              <c16:uniqueId val="{00000000-E921-4BFC-8588-B8A8B9D692E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c:ext xmlns:c16="http://schemas.microsoft.com/office/drawing/2014/chart" uri="{C3380CC4-5D6E-409C-BE32-E72D297353CC}">
              <c16:uniqueId val="{00000001-E921-4BFC-8588-B8A8B9D692E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31.35</c:v>
                </c:pt>
                <c:pt idx="1">
                  <c:v>31.35</c:v>
                </c:pt>
                <c:pt idx="2">
                  <c:v>31.35</c:v>
                </c:pt>
                <c:pt idx="3">
                  <c:v>31.35</c:v>
                </c:pt>
                <c:pt idx="4">
                  <c:v>31.35</c:v>
                </c:pt>
              </c:numCache>
            </c:numRef>
          </c:val>
          <c:extLst>
            <c:ext xmlns:c16="http://schemas.microsoft.com/office/drawing/2014/chart" uri="{C3380CC4-5D6E-409C-BE32-E72D297353CC}">
              <c16:uniqueId val="{00000000-0F8C-4A95-AAF5-99092FBB487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c:ext xmlns:c16="http://schemas.microsoft.com/office/drawing/2014/chart" uri="{C3380CC4-5D6E-409C-BE32-E72D297353CC}">
              <c16:uniqueId val="{00000001-0F8C-4A95-AAF5-99092FBB487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S1" zoomScaleNormal="100" workbookViewId="0">
      <selection activeCell="OW6" sqref="OW5:OW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島根県　雲南市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5200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極小規模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1077</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22.1</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2</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1630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106</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88.71</v>
      </c>
      <c r="Y32" s="121"/>
      <c r="Z32" s="121"/>
      <c r="AA32" s="121"/>
      <c r="AB32" s="121"/>
      <c r="AC32" s="121"/>
      <c r="AD32" s="121"/>
      <c r="AE32" s="121"/>
      <c r="AF32" s="121"/>
      <c r="AG32" s="121"/>
      <c r="AH32" s="121"/>
      <c r="AI32" s="121"/>
      <c r="AJ32" s="121"/>
      <c r="AK32" s="121"/>
      <c r="AL32" s="121"/>
      <c r="AM32" s="121"/>
      <c r="AN32" s="121"/>
      <c r="AO32" s="121"/>
      <c r="AP32" s="121"/>
      <c r="AQ32" s="122"/>
      <c r="AR32" s="120">
        <f>データ!U6</f>
        <v>88.5</v>
      </c>
      <c r="AS32" s="121"/>
      <c r="AT32" s="121"/>
      <c r="AU32" s="121"/>
      <c r="AV32" s="121"/>
      <c r="AW32" s="121"/>
      <c r="AX32" s="121"/>
      <c r="AY32" s="121"/>
      <c r="AZ32" s="121"/>
      <c r="BA32" s="121"/>
      <c r="BB32" s="121"/>
      <c r="BC32" s="121"/>
      <c r="BD32" s="121"/>
      <c r="BE32" s="121"/>
      <c r="BF32" s="121"/>
      <c r="BG32" s="121"/>
      <c r="BH32" s="121"/>
      <c r="BI32" s="121"/>
      <c r="BJ32" s="121"/>
      <c r="BK32" s="122"/>
      <c r="BL32" s="120">
        <f>データ!V6</f>
        <v>95.09</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103.75</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121.95</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59.55</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77.09</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83.66</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88.22</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70.31</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445.69</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397.84</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386.72</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373.97</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353.29</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924.47</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918.92</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860.72</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869.3</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807.1</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113.67</v>
      </c>
      <c r="Y33" s="121"/>
      <c r="Z33" s="121"/>
      <c r="AA33" s="121"/>
      <c r="AB33" s="121"/>
      <c r="AC33" s="121"/>
      <c r="AD33" s="121"/>
      <c r="AE33" s="121"/>
      <c r="AF33" s="121"/>
      <c r="AG33" s="121"/>
      <c r="AH33" s="121"/>
      <c r="AI33" s="121"/>
      <c r="AJ33" s="121"/>
      <c r="AK33" s="121"/>
      <c r="AL33" s="121"/>
      <c r="AM33" s="121"/>
      <c r="AN33" s="121"/>
      <c r="AO33" s="121"/>
      <c r="AP33" s="121"/>
      <c r="AQ33" s="122"/>
      <c r="AR33" s="120">
        <f>データ!Z6</f>
        <v>110.79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108.76</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110.19</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113.73</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118.97</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121.15</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125.8</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132.55000000000001</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134.69</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730.25</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868.31</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732.52</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819.73</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834.05</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514.66</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504.81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498.01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490.39</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475.44</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105</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88.39</v>
      </c>
      <c r="Y55" s="121"/>
      <c r="Z55" s="121"/>
      <c r="AA55" s="121"/>
      <c r="AB55" s="121"/>
      <c r="AC55" s="121"/>
      <c r="AD55" s="121"/>
      <c r="AE55" s="121"/>
      <c r="AF55" s="121"/>
      <c r="AG55" s="121"/>
      <c r="AH55" s="121"/>
      <c r="AI55" s="121"/>
      <c r="AJ55" s="121"/>
      <c r="AK55" s="121"/>
      <c r="AL55" s="121"/>
      <c r="AM55" s="121"/>
      <c r="AN55" s="121"/>
      <c r="AO55" s="121"/>
      <c r="AP55" s="121"/>
      <c r="AQ55" s="122"/>
      <c r="AR55" s="120">
        <f>データ!BM6</f>
        <v>88.15</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94.88</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103.83</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119.37</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86.58</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86.25</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79.94</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72.319999999999993</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62.82</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36.67</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34.69</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33.54</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28.83</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20.71</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31.35</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31.35</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31.35</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31.35</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31.35</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95.99</v>
      </c>
      <c r="Y56" s="121"/>
      <c r="Z56" s="121"/>
      <c r="AA56" s="121"/>
      <c r="AB56" s="121"/>
      <c r="AC56" s="121"/>
      <c r="AD56" s="121"/>
      <c r="AE56" s="121"/>
      <c r="AF56" s="121"/>
      <c r="AG56" s="121"/>
      <c r="AH56" s="121"/>
      <c r="AI56" s="121"/>
      <c r="AJ56" s="121"/>
      <c r="AK56" s="121"/>
      <c r="AL56" s="121"/>
      <c r="AM56" s="121"/>
      <c r="AN56" s="121"/>
      <c r="AO56" s="121"/>
      <c r="AP56" s="121"/>
      <c r="AQ56" s="122"/>
      <c r="AR56" s="120">
        <f>データ!BR6</f>
        <v>94.91</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90.22</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90.8</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93.49</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44.55</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47.36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49.94</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50.56</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49.4</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35.24</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35.22</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34.92</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34.19</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36.65</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50.28</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51.42</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50.9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49.05</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50.94</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107</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H29</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H30</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R01</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R02</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R03</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H29</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H30</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R01</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R02</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R03</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H29</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H30</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R01</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R02</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R03</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47.23</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50.89</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54.12</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56.79</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59.42</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0</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0</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0</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0</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0</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53.4</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53.49</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54.3</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55.32</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55.08</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3.46</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3.28</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4.66</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7.35</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7.6</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0.13</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0.02</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0.06</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0.09</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0.4</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29</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37</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31</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3" t="str">
        <f>データ!AD6</f>
        <v>【117.41】</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【23.68】</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【462.72】</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【233.92】</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【112.31】</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【19.07】</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【54.01】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【76.67】</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【60.20】</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【48.27】</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【0.22】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6+Hu0EPinh7pF7P+e9ANr74+iPpyIpXl/hWppZAqd8Gm2k4Fa0o16HaB/laziVMQDBegWA6zyoNweLXWbafC3g==" saltValue="gHm8d0oXMP3eBGvc57e7tA=="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49</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50</v>
      </c>
      <c r="B4" s="30"/>
      <c r="C4" s="30"/>
      <c r="D4" s="30"/>
      <c r="E4" s="30"/>
      <c r="F4" s="30"/>
      <c r="G4" s="30"/>
      <c r="H4" s="148"/>
      <c r="I4" s="149"/>
      <c r="J4" s="149"/>
      <c r="K4" s="149"/>
      <c r="L4" s="149"/>
      <c r="M4" s="149"/>
      <c r="N4" s="149"/>
      <c r="O4" s="149"/>
      <c r="P4" s="149"/>
      <c r="Q4" s="149"/>
      <c r="R4" s="149"/>
      <c r="S4" s="149"/>
      <c r="T4" s="145" t="s">
        <v>51</v>
      </c>
      <c r="U4" s="145"/>
      <c r="V4" s="145"/>
      <c r="W4" s="145"/>
      <c r="X4" s="145"/>
      <c r="Y4" s="145"/>
      <c r="Z4" s="145"/>
      <c r="AA4" s="145"/>
      <c r="AB4" s="145"/>
      <c r="AC4" s="145"/>
      <c r="AD4" s="145"/>
      <c r="AE4" s="145" t="s">
        <v>52</v>
      </c>
      <c r="AF4" s="145"/>
      <c r="AG4" s="145"/>
      <c r="AH4" s="145"/>
      <c r="AI4" s="145"/>
      <c r="AJ4" s="145"/>
      <c r="AK4" s="145"/>
      <c r="AL4" s="145"/>
      <c r="AM4" s="145"/>
      <c r="AN4" s="145"/>
      <c r="AO4" s="145"/>
      <c r="AP4" s="145" t="s">
        <v>53</v>
      </c>
      <c r="AQ4" s="145"/>
      <c r="AR4" s="145"/>
      <c r="AS4" s="145"/>
      <c r="AT4" s="145"/>
      <c r="AU4" s="145"/>
      <c r="AV4" s="145"/>
      <c r="AW4" s="145"/>
      <c r="AX4" s="145"/>
      <c r="AY4" s="145"/>
      <c r="AZ4" s="145"/>
      <c r="BA4" s="145" t="s">
        <v>54</v>
      </c>
      <c r="BB4" s="145"/>
      <c r="BC4" s="145"/>
      <c r="BD4" s="145"/>
      <c r="BE4" s="145"/>
      <c r="BF4" s="145"/>
      <c r="BG4" s="145"/>
      <c r="BH4" s="145"/>
      <c r="BI4" s="145"/>
      <c r="BJ4" s="145"/>
      <c r="BK4" s="145"/>
      <c r="BL4" s="145" t="s">
        <v>55</v>
      </c>
      <c r="BM4" s="145"/>
      <c r="BN4" s="145"/>
      <c r="BO4" s="145"/>
      <c r="BP4" s="145"/>
      <c r="BQ4" s="145"/>
      <c r="BR4" s="145"/>
      <c r="BS4" s="145"/>
      <c r="BT4" s="145"/>
      <c r="BU4" s="145"/>
      <c r="BV4" s="145"/>
      <c r="BW4" s="145" t="s">
        <v>56</v>
      </c>
      <c r="BX4" s="145"/>
      <c r="BY4" s="145"/>
      <c r="BZ4" s="145"/>
      <c r="CA4" s="145"/>
      <c r="CB4" s="145"/>
      <c r="CC4" s="145"/>
      <c r="CD4" s="145"/>
      <c r="CE4" s="145"/>
      <c r="CF4" s="145"/>
      <c r="CG4" s="145"/>
      <c r="CH4" s="145" t="s">
        <v>57</v>
      </c>
      <c r="CI4" s="145"/>
      <c r="CJ4" s="145"/>
      <c r="CK4" s="145"/>
      <c r="CL4" s="145"/>
      <c r="CM4" s="145"/>
      <c r="CN4" s="145"/>
      <c r="CO4" s="145"/>
      <c r="CP4" s="145"/>
      <c r="CQ4" s="145"/>
      <c r="CR4" s="145"/>
      <c r="CS4" s="145" t="s">
        <v>58</v>
      </c>
      <c r="CT4" s="145"/>
      <c r="CU4" s="145"/>
      <c r="CV4" s="145"/>
      <c r="CW4" s="145"/>
      <c r="CX4" s="145"/>
      <c r="CY4" s="145"/>
      <c r="CZ4" s="145"/>
      <c r="DA4" s="145"/>
      <c r="DB4" s="145"/>
      <c r="DC4" s="145"/>
      <c r="DD4" s="145" t="s">
        <v>59</v>
      </c>
      <c r="DE4" s="145"/>
      <c r="DF4" s="145"/>
      <c r="DG4" s="145"/>
      <c r="DH4" s="145"/>
      <c r="DI4" s="145"/>
      <c r="DJ4" s="145"/>
      <c r="DK4" s="145"/>
      <c r="DL4" s="145"/>
      <c r="DM4" s="145"/>
      <c r="DN4" s="145"/>
      <c r="DO4" s="145" t="s">
        <v>60</v>
      </c>
      <c r="DP4" s="145"/>
      <c r="DQ4" s="145"/>
      <c r="DR4" s="145"/>
      <c r="DS4" s="145"/>
      <c r="DT4" s="145"/>
      <c r="DU4" s="145"/>
      <c r="DV4" s="145"/>
      <c r="DW4" s="145"/>
      <c r="DX4" s="145"/>
      <c r="DY4" s="145"/>
      <c r="DZ4" s="145" t="s">
        <v>61</v>
      </c>
      <c r="EA4" s="145"/>
      <c r="EB4" s="145"/>
      <c r="EC4" s="145"/>
      <c r="ED4" s="145"/>
      <c r="EE4" s="145"/>
      <c r="EF4" s="145"/>
      <c r="EG4" s="145"/>
      <c r="EH4" s="145"/>
      <c r="EI4" s="145"/>
      <c r="EJ4" s="145"/>
    </row>
    <row r="5" spans="1:140" x14ac:dyDescent="0.15">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15">
      <c r="A6" s="28" t="s">
        <v>87</v>
      </c>
      <c r="B6" s="33"/>
      <c r="C6" s="33"/>
      <c r="D6" s="33"/>
      <c r="E6" s="33"/>
      <c r="F6" s="33"/>
      <c r="G6" s="33"/>
      <c r="H6" s="33"/>
      <c r="I6" s="33"/>
      <c r="J6" s="33"/>
      <c r="K6" s="33"/>
      <c r="L6" s="33"/>
      <c r="M6" s="33"/>
      <c r="N6" s="33"/>
      <c r="O6" s="33"/>
      <c r="P6" s="33"/>
      <c r="Q6" s="34"/>
      <c r="R6" s="33"/>
      <c r="S6" s="33"/>
      <c r="T6" s="35">
        <f t="shared" ref="T6:CE6" si="3">T7</f>
        <v>88.71</v>
      </c>
      <c r="U6" s="35">
        <f>U7</f>
        <v>88.5</v>
      </c>
      <c r="V6" s="35">
        <f>V7</f>
        <v>95.09</v>
      </c>
      <c r="W6" s="35">
        <f>W7</f>
        <v>103.75</v>
      </c>
      <c r="X6" s="35">
        <f t="shared" si="3"/>
        <v>121.95</v>
      </c>
      <c r="Y6" s="35">
        <f t="shared" si="3"/>
        <v>113.67</v>
      </c>
      <c r="Z6" s="35">
        <f t="shared" si="3"/>
        <v>110.79</v>
      </c>
      <c r="AA6" s="35">
        <f t="shared" si="3"/>
        <v>108.76</v>
      </c>
      <c r="AB6" s="35">
        <f t="shared" si="3"/>
        <v>110.19</v>
      </c>
      <c r="AC6" s="35">
        <f t="shared" si="3"/>
        <v>113.73</v>
      </c>
      <c r="AD6" s="33" t="str">
        <f>IF(AD7="-","【-】","【"&amp;SUBSTITUTE(TEXT(AD7,"#,##0.00"),"-","△")&amp;"】")</f>
        <v>【117.41】</v>
      </c>
      <c r="AE6" s="35">
        <f t="shared" si="3"/>
        <v>59.55</v>
      </c>
      <c r="AF6" s="35">
        <f>AF7</f>
        <v>77.09</v>
      </c>
      <c r="AG6" s="35">
        <f>AG7</f>
        <v>83.66</v>
      </c>
      <c r="AH6" s="35">
        <f>AH7</f>
        <v>88.22</v>
      </c>
      <c r="AI6" s="35">
        <f t="shared" si="3"/>
        <v>70.31</v>
      </c>
      <c r="AJ6" s="35">
        <f t="shared" si="3"/>
        <v>118.97</v>
      </c>
      <c r="AK6" s="35">
        <f t="shared" si="3"/>
        <v>121.15</v>
      </c>
      <c r="AL6" s="35">
        <f t="shared" si="3"/>
        <v>125.8</v>
      </c>
      <c r="AM6" s="35">
        <f t="shared" si="3"/>
        <v>132.55000000000001</v>
      </c>
      <c r="AN6" s="35">
        <f t="shared" si="3"/>
        <v>134.69</v>
      </c>
      <c r="AO6" s="33" t="str">
        <f>IF(AO7="-","【-】","【"&amp;SUBSTITUTE(TEXT(AO7,"#,##0.00"),"-","△")&amp;"】")</f>
        <v>【23.68】</v>
      </c>
      <c r="AP6" s="35">
        <f t="shared" si="3"/>
        <v>445.69</v>
      </c>
      <c r="AQ6" s="35">
        <f>AQ7</f>
        <v>397.84</v>
      </c>
      <c r="AR6" s="35">
        <f>AR7</f>
        <v>386.72</v>
      </c>
      <c r="AS6" s="35">
        <f>AS7</f>
        <v>373.97</v>
      </c>
      <c r="AT6" s="35">
        <f t="shared" si="3"/>
        <v>353.29</v>
      </c>
      <c r="AU6" s="35">
        <f t="shared" si="3"/>
        <v>730.25</v>
      </c>
      <c r="AV6" s="35">
        <f t="shared" si="3"/>
        <v>868.31</v>
      </c>
      <c r="AW6" s="35">
        <f t="shared" si="3"/>
        <v>732.52</v>
      </c>
      <c r="AX6" s="35">
        <f t="shared" si="3"/>
        <v>819.73</v>
      </c>
      <c r="AY6" s="35">
        <f t="shared" si="3"/>
        <v>834.05</v>
      </c>
      <c r="AZ6" s="33" t="str">
        <f>IF(AZ7="-","【-】","【"&amp;SUBSTITUTE(TEXT(AZ7,"#,##0.00"),"-","△")&amp;"】")</f>
        <v>【462.72】</v>
      </c>
      <c r="BA6" s="35">
        <f t="shared" si="3"/>
        <v>924.47</v>
      </c>
      <c r="BB6" s="35">
        <f>BB7</f>
        <v>918.92</v>
      </c>
      <c r="BC6" s="35">
        <f>BC7</f>
        <v>860.72</v>
      </c>
      <c r="BD6" s="35">
        <f>BD7</f>
        <v>869.3</v>
      </c>
      <c r="BE6" s="35">
        <f t="shared" si="3"/>
        <v>807.1</v>
      </c>
      <c r="BF6" s="35">
        <f t="shared" si="3"/>
        <v>514.66</v>
      </c>
      <c r="BG6" s="35">
        <f t="shared" si="3"/>
        <v>504.81</v>
      </c>
      <c r="BH6" s="35">
        <f t="shared" si="3"/>
        <v>498.01</v>
      </c>
      <c r="BI6" s="35">
        <f t="shared" si="3"/>
        <v>490.39</v>
      </c>
      <c r="BJ6" s="35">
        <f t="shared" si="3"/>
        <v>475.44</v>
      </c>
      <c r="BK6" s="33" t="str">
        <f>IF(BK7="-","【-】","【"&amp;SUBSTITUTE(TEXT(BK7,"#,##0.00"),"-","△")&amp;"】")</f>
        <v>【233.92】</v>
      </c>
      <c r="BL6" s="35">
        <f t="shared" si="3"/>
        <v>88.39</v>
      </c>
      <c r="BM6" s="35">
        <f>BM7</f>
        <v>88.15</v>
      </c>
      <c r="BN6" s="35">
        <f>BN7</f>
        <v>94.88</v>
      </c>
      <c r="BO6" s="35">
        <f>BO7</f>
        <v>103.83</v>
      </c>
      <c r="BP6" s="35">
        <f t="shared" si="3"/>
        <v>119.37</v>
      </c>
      <c r="BQ6" s="35">
        <f t="shared" si="3"/>
        <v>95.99</v>
      </c>
      <c r="BR6" s="35">
        <f t="shared" si="3"/>
        <v>94.91</v>
      </c>
      <c r="BS6" s="35">
        <f t="shared" si="3"/>
        <v>90.22</v>
      </c>
      <c r="BT6" s="35">
        <f t="shared" si="3"/>
        <v>90.8</v>
      </c>
      <c r="BU6" s="35">
        <f t="shared" si="3"/>
        <v>93.49</v>
      </c>
      <c r="BV6" s="33" t="str">
        <f>IF(BV7="-","【-】","【"&amp;SUBSTITUTE(TEXT(BV7,"#,##0.00"),"-","△")&amp;"】")</f>
        <v>【112.31】</v>
      </c>
      <c r="BW6" s="35">
        <f t="shared" si="3"/>
        <v>86.58</v>
      </c>
      <c r="BX6" s="35">
        <f>BX7</f>
        <v>86.25</v>
      </c>
      <c r="BY6" s="35">
        <f>BY7</f>
        <v>79.94</v>
      </c>
      <c r="BZ6" s="35">
        <f>BZ7</f>
        <v>72.319999999999993</v>
      </c>
      <c r="CA6" s="35">
        <f t="shared" si="3"/>
        <v>62.82</v>
      </c>
      <c r="CB6" s="35">
        <f t="shared" si="3"/>
        <v>44.55</v>
      </c>
      <c r="CC6" s="35">
        <f t="shared" si="3"/>
        <v>47.36</v>
      </c>
      <c r="CD6" s="35">
        <f t="shared" si="3"/>
        <v>49.94</v>
      </c>
      <c r="CE6" s="35">
        <f t="shared" si="3"/>
        <v>50.56</v>
      </c>
      <c r="CF6" s="35">
        <f t="shared" ref="CF6" si="4">CF7</f>
        <v>49.4</v>
      </c>
      <c r="CG6" s="33" t="str">
        <f>IF(CG7="-","【-】","【"&amp;SUBSTITUTE(TEXT(CG7,"#,##0.00"),"-","△")&amp;"】")</f>
        <v>【19.07】</v>
      </c>
      <c r="CH6" s="35">
        <f t="shared" ref="CH6:CQ6" si="5">CH7</f>
        <v>36.67</v>
      </c>
      <c r="CI6" s="35">
        <f>CI7</f>
        <v>34.69</v>
      </c>
      <c r="CJ6" s="35">
        <f>CJ7</f>
        <v>33.54</v>
      </c>
      <c r="CK6" s="35">
        <f>CK7</f>
        <v>28.83</v>
      </c>
      <c r="CL6" s="35">
        <f t="shared" si="5"/>
        <v>20.71</v>
      </c>
      <c r="CM6" s="35">
        <f t="shared" si="5"/>
        <v>35.24</v>
      </c>
      <c r="CN6" s="35">
        <f t="shared" si="5"/>
        <v>35.22</v>
      </c>
      <c r="CO6" s="35">
        <f t="shared" si="5"/>
        <v>34.92</v>
      </c>
      <c r="CP6" s="35">
        <f t="shared" si="5"/>
        <v>34.19</v>
      </c>
      <c r="CQ6" s="35">
        <f t="shared" si="5"/>
        <v>36.65</v>
      </c>
      <c r="CR6" s="33" t="str">
        <f>IF(CR7="-","【-】","【"&amp;SUBSTITUTE(TEXT(CR7,"#,##0.00"),"-","△")&amp;"】")</f>
        <v>【54.01】</v>
      </c>
      <c r="CS6" s="35">
        <f t="shared" ref="CS6:DB6" si="6">CS7</f>
        <v>31.35</v>
      </c>
      <c r="CT6" s="35">
        <f>CT7</f>
        <v>31.35</v>
      </c>
      <c r="CU6" s="35">
        <f>CU7</f>
        <v>31.35</v>
      </c>
      <c r="CV6" s="35">
        <f>CV7</f>
        <v>31.35</v>
      </c>
      <c r="CW6" s="35">
        <f t="shared" si="6"/>
        <v>31.35</v>
      </c>
      <c r="CX6" s="35">
        <f t="shared" si="6"/>
        <v>50.28</v>
      </c>
      <c r="CY6" s="35">
        <f t="shared" si="6"/>
        <v>51.42</v>
      </c>
      <c r="CZ6" s="35">
        <f t="shared" si="6"/>
        <v>50.9</v>
      </c>
      <c r="DA6" s="35">
        <f t="shared" si="6"/>
        <v>49.05</v>
      </c>
      <c r="DB6" s="35">
        <f t="shared" si="6"/>
        <v>50.94</v>
      </c>
      <c r="DC6" s="33" t="str">
        <f>IF(DC7="-","【-】","【"&amp;SUBSTITUTE(TEXT(DC7,"#,##0.00"),"-","△")&amp;"】")</f>
        <v>【76.67】</v>
      </c>
      <c r="DD6" s="35">
        <f t="shared" ref="DD6:DM6" si="7">DD7</f>
        <v>47.23</v>
      </c>
      <c r="DE6" s="35">
        <f>DE7</f>
        <v>50.89</v>
      </c>
      <c r="DF6" s="35">
        <f>DF7</f>
        <v>54.12</v>
      </c>
      <c r="DG6" s="35">
        <f>DG7</f>
        <v>56.79</v>
      </c>
      <c r="DH6" s="35">
        <f t="shared" si="7"/>
        <v>59.42</v>
      </c>
      <c r="DI6" s="35">
        <f t="shared" si="7"/>
        <v>53.4</v>
      </c>
      <c r="DJ6" s="35">
        <f t="shared" si="7"/>
        <v>53.49</v>
      </c>
      <c r="DK6" s="35">
        <f t="shared" si="7"/>
        <v>54.3</v>
      </c>
      <c r="DL6" s="35">
        <f t="shared" si="7"/>
        <v>55.32</v>
      </c>
      <c r="DM6" s="35">
        <f t="shared" si="7"/>
        <v>55.08</v>
      </c>
      <c r="DN6" s="33" t="str">
        <f>IF(DN7="-","【-】","【"&amp;SUBSTITUTE(TEXT(DN7,"#,##0.00"),"-","△")&amp;"】")</f>
        <v>【60.20】</v>
      </c>
      <c r="DO6" s="35">
        <f t="shared" ref="DO6:DX6" si="8">DO7</f>
        <v>0</v>
      </c>
      <c r="DP6" s="35">
        <f>DP7</f>
        <v>0</v>
      </c>
      <c r="DQ6" s="35">
        <f>DQ7</f>
        <v>0</v>
      </c>
      <c r="DR6" s="35">
        <f>DR7</f>
        <v>0</v>
      </c>
      <c r="DS6" s="35">
        <f t="shared" si="8"/>
        <v>0</v>
      </c>
      <c r="DT6" s="35">
        <f t="shared" si="8"/>
        <v>3.46</v>
      </c>
      <c r="DU6" s="35">
        <f t="shared" si="8"/>
        <v>3.28</v>
      </c>
      <c r="DV6" s="35">
        <f t="shared" si="8"/>
        <v>4.66</v>
      </c>
      <c r="DW6" s="35">
        <f t="shared" si="8"/>
        <v>7.35</v>
      </c>
      <c r="DX6" s="35">
        <f t="shared" si="8"/>
        <v>7.6</v>
      </c>
      <c r="DY6" s="33" t="str">
        <f>IF(DY7="-","【-】","【"&amp;SUBSTITUTE(TEXT(DY7,"#,##0.00"),"-","△")&amp;"】")</f>
        <v>【48.27】</v>
      </c>
      <c r="DZ6" s="35">
        <f t="shared" ref="DZ6:EI6" si="9">DZ7</f>
        <v>0</v>
      </c>
      <c r="EA6" s="35">
        <f>EA7</f>
        <v>0</v>
      </c>
      <c r="EB6" s="35">
        <f>EB7</f>
        <v>0</v>
      </c>
      <c r="EC6" s="35">
        <f>EC7</f>
        <v>0</v>
      </c>
      <c r="ED6" s="35">
        <f t="shared" si="9"/>
        <v>0</v>
      </c>
      <c r="EE6" s="35">
        <f t="shared" si="9"/>
        <v>0.13</v>
      </c>
      <c r="EF6" s="35">
        <f t="shared" si="9"/>
        <v>0.02</v>
      </c>
      <c r="EG6" s="35">
        <f t="shared" si="9"/>
        <v>0.06</v>
      </c>
      <c r="EH6" s="35">
        <f t="shared" si="9"/>
        <v>0.09</v>
      </c>
      <c r="EI6" s="35">
        <f t="shared" si="9"/>
        <v>0.4</v>
      </c>
      <c r="EJ6" s="33" t="str">
        <f>IF(EJ7="-","【-】","【"&amp;SUBSTITUTE(TEXT(EJ7,"#,##0.00"),"-","△")&amp;"】")</f>
        <v>【0.22】</v>
      </c>
    </row>
    <row r="7" spans="1:140" s="36" customFormat="1" x14ac:dyDescent="0.15">
      <c r="A7"/>
      <c r="B7" s="37" t="s">
        <v>88</v>
      </c>
      <c r="C7" s="37" t="s">
        <v>89</v>
      </c>
      <c r="D7" s="37" t="s">
        <v>90</v>
      </c>
      <c r="E7" s="37" t="s">
        <v>91</v>
      </c>
      <c r="F7" s="37" t="s">
        <v>92</v>
      </c>
      <c r="G7" s="37" t="s">
        <v>93</v>
      </c>
      <c r="H7" s="37" t="s">
        <v>94</v>
      </c>
      <c r="I7" s="37" t="s">
        <v>95</v>
      </c>
      <c r="J7" s="37" t="s">
        <v>96</v>
      </c>
      <c r="K7" s="38">
        <v>5200</v>
      </c>
      <c r="L7" s="37" t="s">
        <v>97</v>
      </c>
      <c r="M7" s="38">
        <v>1</v>
      </c>
      <c r="N7" s="38">
        <v>1077</v>
      </c>
      <c r="O7" s="39" t="s">
        <v>98</v>
      </c>
      <c r="P7" s="39">
        <v>22.1</v>
      </c>
      <c r="Q7" s="38">
        <v>2</v>
      </c>
      <c r="R7" s="38">
        <v>1630</v>
      </c>
      <c r="S7" s="37" t="s">
        <v>99</v>
      </c>
      <c r="T7" s="40">
        <v>88.71</v>
      </c>
      <c r="U7" s="40">
        <v>88.5</v>
      </c>
      <c r="V7" s="40">
        <v>95.09</v>
      </c>
      <c r="W7" s="40">
        <v>103.75</v>
      </c>
      <c r="X7" s="40">
        <v>121.95</v>
      </c>
      <c r="Y7" s="40">
        <v>113.67</v>
      </c>
      <c r="Z7" s="40">
        <v>110.79</v>
      </c>
      <c r="AA7" s="40">
        <v>108.76</v>
      </c>
      <c r="AB7" s="40">
        <v>110.19</v>
      </c>
      <c r="AC7" s="41">
        <v>113.73</v>
      </c>
      <c r="AD7" s="40">
        <v>117.41</v>
      </c>
      <c r="AE7" s="40">
        <v>59.55</v>
      </c>
      <c r="AF7" s="40">
        <v>77.09</v>
      </c>
      <c r="AG7" s="40">
        <v>83.66</v>
      </c>
      <c r="AH7" s="40">
        <v>88.22</v>
      </c>
      <c r="AI7" s="40">
        <v>70.31</v>
      </c>
      <c r="AJ7" s="40">
        <v>118.97</v>
      </c>
      <c r="AK7" s="40">
        <v>121.15</v>
      </c>
      <c r="AL7" s="40">
        <v>125.8</v>
      </c>
      <c r="AM7" s="40">
        <v>132.55000000000001</v>
      </c>
      <c r="AN7" s="40">
        <v>134.69</v>
      </c>
      <c r="AO7" s="40">
        <v>23.68</v>
      </c>
      <c r="AP7" s="40">
        <v>445.69</v>
      </c>
      <c r="AQ7" s="40">
        <v>397.84</v>
      </c>
      <c r="AR7" s="40">
        <v>386.72</v>
      </c>
      <c r="AS7" s="40">
        <v>373.97</v>
      </c>
      <c r="AT7" s="40">
        <v>353.29</v>
      </c>
      <c r="AU7" s="40">
        <v>730.25</v>
      </c>
      <c r="AV7" s="40">
        <v>868.31</v>
      </c>
      <c r="AW7" s="40">
        <v>732.52</v>
      </c>
      <c r="AX7" s="40">
        <v>819.73</v>
      </c>
      <c r="AY7" s="40">
        <v>834.05</v>
      </c>
      <c r="AZ7" s="40">
        <v>462.72</v>
      </c>
      <c r="BA7" s="40">
        <v>924.47</v>
      </c>
      <c r="BB7" s="40">
        <v>918.92</v>
      </c>
      <c r="BC7" s="40">
        <v>860.72</v>
      </c>
      <c r="BD7" s="40">
        <v>869.3</v>
      </c>
      <c r="BE7" s="40">
        <v>807.1</v>
      </c>
      <c r="BF7" s="40">
        <v>514.66</v>
      </c>
      <c r="BG7" s="40">
        <v>504.81</v>
      </c>
      <c r="BH7" s="40">
        <v>498.01</v>
      </c>
      <c r="BI7" s="40">
        <v>490.39</v>
      </c>
      <c r="BJ7" s="40">
        <v>475.44</v>
      </c>
      <c r="BK7" s="40">
        <v>233.92</v>
      </c>
      <c r="BL7" s="40">
        <v>88.39</v>
      </c>
      <c r="BM7" s="40">
        <v>88.15</v>
      </c>
      <c r="BN7" s="40">
        <v>94.88</v>
      </c>
      <c r="BO7" s="40">
        <v>103.83</v>
      </c>
      <c r="BP7" s="40">
        <v>119.37</v>
      </c>
      <c r="BQ7" s="40">
        <v>95.99</v>
      </c>
      <c r="BR7" s="40">
        <v>94.91</v>
      </c>
      <c r="BS7" s="40">
        <v>90.22</v>
      </c>
      <c r="BT7" s="40">
        <v>90.8</v>
      </c>
      <c r="BU7" s="40">
        <v>93.49</v>
      </c>
      <c r="BV7" s="40">
        <v>112.31</v>
      </c>
      <c r="BW7" s="40">
        <v>86.58</v>
      </c>
      <c r="BX7" s="40">
        <v>86.25</v>
      </c>
      <c r="BY7" s="40">
        <v>79.94</v>
      </c>
      <c r="BZ7" s="40">
        <v>72.319999999999993</v>
      </c>
      <c r="CA7" s="40">
        <v>62.82</v>
      </c>
      <c r="CB7" s="40">
        <v>44.55</v>
      </c>
      <c r="CC7" s="40">
        <v>47.36</v>
      </c>
      <c r="CD7" s="40">
        <v>49.94</v>
      </c>
      <c r="CE7" s="40">
        <v>50.56</v>
      </c>
      <c r="CF7" s="40">
        <v>49.4</v>
      </c>
      <c r="CG7" s="40">
        <v>19.07</v>
      </c>
      <c r="CH7" s="40">
        <v>36.67</v>
      </c>
      <c r="CI7" s="40">
        <v>34.69</v>
      </c>
      <c r="CJ7" s="40">
        <v>33.54</v>
      </c>
      <c r="CK7" s="40">
        <v>28.83</v>
      </c>
      <c r="CL7" s="40">
        <v>20.71</v>
      </c>
      <c r="CM7" s="40">
        <v>35.24</v>
      </c>
      <c r="CN7" s="40">
        <v>35.22</v>
      </c>
      <c r="CO7" s="40">
        <v>34.92</v>
      </c>
      <c r="CP7" s="40">
        <v>34.19</v>
      </c>
      <c r="CQ7" s="40">
        <v>36.65</v>
      </c>
      <c r="CR7" s="40">
        <v>54.01</v>
      </c>
      <c r="CS7" s="40">
        <v>31.35</v>
      </c>
      <c r="CT7" s="40">
        <v>31.35</v>
      </c>
      <c r="CU7" s="40">
        <v>31.35</v>
      </c>
      <c r="CV7" s="40">
        <v>31.35</v>
      </c>
      <c r="CW7" s="40">
        <v>31.35</v>
      </c>
      <c r="CX7" s="40">
        <v>50.28</v>
      </c>
      <c r="CY7" s="40">
        <v>51.42</v>
      </c>
      <c r="CZ7" s="40">
        <v>50.9</v>
      </c>
      <c r="DA7" s="40">
        <v>49.05</v>
      </c>
      <c r="DB7" s="40">
        <v>50.94</v>
      </c>
      <c r="DC7" s="40">
        <v>76.67</v>
      </c>
      <c r="DD7" s="40">
        <v>47.23</v>
      </c>
      <c r="DE7" s="40">
        <v>50.89</v>
      </c>
      <c r="DF7" s="40">
        <v>54.12</v>
      </c>
      <c r="DG7" s="40">
        <v>56.79</v>
      </c>
      <c r="DH7" s="40">
        <v>59.42</v>
      </c>
      <c r="DI7" s="40">
        <v>53.4</v>
      </c>
      <c r="DJ7" s="40">
        <v>53.49</v>
      </c>
      <c r="DK7" s="40">
        <v>54.3</v>
      </c>
      <c r="DL7" s="40">
        <v>55.32</v>
      </c>
      <c r="DM7" s="40">
        <v>55.08</v>
      </c>
      <c r="DN7" s="40">
        <v>60.2</v>
      </c>
      <c r="DO7" s="40">
        <v>0</v>
      </c>
      <c r="DP7" s="40">
        <v>0</v>
      </c>
      <c r="DQ7" s="40">
        <v>0</v>
      </c>
      <c r="DR7" s="40">
        <v>0</v>
      </c>
      <c r="DS7" s="40">
        <v>0</v>
      </c>
      <c r="DT7" s="40">
        <v>3.46</v>
      </c>
      <c r="DU7" s="40">
        <v>3.28</v>
      </c>
      <c r="DV7" s="40">
        <v>4.66</v>
      </c>
      <c r="DW7" s="40">
        <v>7.35</v>
      </c>
      <c r="DX7" s="40">
        <v>7.6</v>
      </c>
      <c r="DY7" s="40">
        <v>48.27</v>
      </c>
      <c r="DZ7" s="40">
        <v>0</v>
      </c>
      <c r="EA7" s="40">
        <v>0</v>
      </c>
      <c r="EB7" s="40">
        <v>0</v>
      </c>
      <c r="EC7" s="40">
        <v>0</v>
      </c>
      <c r="ED7" s="40">
        <v>0</v>
      </c>
      <c r="EE7" s="40">
        <v>0.13</v>
      </c>
      <c r="EF7" s="40">
        <v>0.02</v>
      </c>
      <c r="EG7" s="40">
        <v>0.06</v>
      </c>
      <c r="EH7" s="40">
        <v>0.09</v>
      </c>
      <c r="EI7" s="40">
        <v>0.4</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41</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88.71</v>
      </c>
      <c r="V11" s="48">
        <f>IF(U6="-",NA(),U6)</f>
        <v>88.5</v>
      </c>
      <c r="W11" s="48">
        <f>IF(V6="-",NA(),V6)</f>
        <v>95.09</v>
      </c>
      <c r="X11" s="48">
        <f>IF(W6="-",NA(),W6)</f>
        <v>103.75</v>
      </c>
      <c r="Y11" s="48">
        <f>IF(X6="-",NA(),X6)</f>
        <v>121.95</v>
      </c>
      <c r="AE11" s="47" t="s">
        <v>23</v>
      </c>
      <c r="AF11" s="48">
        <f>IF(AE6="-",NA(),AE6)</f>
        <v>59.55</v>
      </c>
      <c r="AG11" s="48">
        <f>IF(AF6="-",NA(),AF6)</f>
        <v>77.09</v>
      </c>
      <c r="AH11" s="48">
        <f>IF(AG6="-",NA(),AG6)</f>
        <v>83.66</v>
      </c>
      <c r="AI11" s="48">
        <f>IF(AH6="-",NA(),AH6)</f>
        <v>88.22</v>
      </c>
      <c r="AJ11" s="48">
        <f>IF(AI6="-",NA(),AI6)</f>
        <v>70.31</v>
      </c>
      <c r="AP11" s="47" t="s">
        <v>23</v>
      </c>
      <c r="AQ11" s="48">
        <f>IF(AP6="-",NA(),AP6)</f>
        <v>445.69</v>
      </c>
      <c r="AR11" s="48">
        <f>IF(AQ6="-",NA(),AQ6)</f>
        <v>397.84</v>
      </c>
      <c r="AS11" s="48">
        <f>IF(AR6="-",NA(),AR6)</f>
        <v>386.72</v>
      </c>
      <c r="AT11" s="48">
        <f>IF(AS6="-",NA(),AS6)</f>
        <v>373.97</v>
      </c>
      <c r="AU11" s="48">
        <f>IF(AT6="-",NA(),AT6)</f>
        <v>353.29</v>
      </c>
      <c r="BA11" s="47" t="s">
        <v>23</v>
      </c>
      <c r="BB11" s="48">
        <f>IF(BA6="-",NA(),BA6)</f>
        <v>924.47</v>
      </c>
      <c r="BC11" s="48">
        <f>IF(BB6="-",NA(),BB6)</f>
        <v>918.92</v>
      </c>
      <c r="BD11" s="48">
        <f>IF(BC6="-",NA(),BC6)</f>
        <v>860.72</v>
      </c>
      <c r="BE11" s="48">
        <f>IF(BD6="-",NA(),BD6)</f>
        <v>869.3</v>
      </c>
      <c r="BF11" s="48">
        <f>IF(BE6="-",NA(),BE6)</f>
        <v>807.1</v>
      </c>
      <c r="BL11" s="47" t="s">
        <v>23</v>
      </c>
      <c r="BM11" s="48">
        <f>IF(BL6="-",NA(),BL6)</f>
        <v>88.39</v>
      </c>
      <c r="BN11" s="48">
        <f>IF(BM6="-",NA(),BM6)</f>
        <v>88.15</v>
      </c>
      <c r="BO11" s="48">
        <f>IF(BN6="-",NA(),BN6)</f>
        <v>94.88</v>
      </c>
      <c r="BP11" s="48">
        <f>IF(BO6="-",NA(),BO6)</f>
        <v>103.83</v>
      </c>
      <c r="BQ11" s="48">
        <f>IF(BP6="-",NA(),BP6)</f>
        <v>119.37</v>
      </c>
      <c r="BW11" s="47" t="s">
        <v>23</v>
      </c>
      <c r="BX11" s="48">
        <f>IF(BW6="-",NA(),BW6)</f>
        <v>86.58</v>
      </c>
      <c r="BY11" s="48">
        <f>IF(BX6="-",NA(),BX6)</f>
        <v>86.25</v>
      </c>
      <c r="BZ11" s="48">
        <f>IF(BY6="-",NA(),BY6)</f>
        <v>79.94</v>
      </c>
      <c r="CA11" s="48">
        <f>IF(BZ6="-",NA(),BZ6)</f>
        <v>72.319999999999993</v>
      </c>
      <c r="CB11" s="48">
        <f>IF(CA6="-",NA(),CA6)</f>
        <v>62.82</v>
      </c>
      <c r="CH11" s="47" t="s">
        <v>23</v>
      </c>
      <c r="CI11" s="48">
        <f>IF(CH6="-",NA(),CH6)</f>
        <v>36.67</v>
      </c>
      <c r="CJ11" s="48">
        <f>IF(CI6="-",NA(),CI6)</f>
        <v>34.69</v>
      </c>
      <c r="CK11" s="48">
        <f>IF(CJ6="-",NA(),CJ6)</f>
        <v>33.54</v>
      </c>
      <c r="CL11" s="48">
        <f>IF(CK6="-",NA(),CK6)</f>
        <v>28.83</v>
      </c>
      <c r="CM11" s="48">
        <f>IF(CL6="-",NA(),CL6)</f>
        <v>20.71</v>
      </c>
      <c r="CS11" s="47" t="s">
        <v>23</v>
      </c>
      <c r="CT11" s="48">
        <f>IF(CS6="-",NA(),CS6)</f>
        <v>31.35</v>
      </c>
      <c r="CU11" s="48">
        <f>IF(CT6="-",NA(),CT6)</f>
        <v>31.35</v>
      </c>
      <c r="CV11" s="48">
        <f>IF(CU6="-",NA(),CU6)</f>
        <v>31.35</v>
      </c>
      <c r="CW11" s="48">
        <f>IF(CV6="-",NA(),CV6)</f>
        <v>31.35</v>
      </c>
      <c r="CX11" s="48">
        <f>IF(CW6="-",NA(),CW6)</f>
        <v>31.35</v>
      </c>
      <c r="DD11" s="47" t="s">
        <v>23</v>
      </c>
      <c r="DE11" s="48">
        <f>IF(DD6="-",NA(),DD6)</f>
        <v>47.23</v>
      </c>
      <c r="DF11" s="48">
        <f>IF(DE6="-",NA(),DE6)</f>
        <v>50.89</v>
      </c>
      <c r="DG11" s="48">
        <f>IF(DF6="-",NA(),DF6)</f>
        <v>54.12</v>
      </c>
      <c r="DH11" s="48">
        <f>IF(DG6="-",NA(),DG6)</f>
        <v>56.79</v>
      </c>
      <c r="DI11" s="48">
        <f>IF(DH6="-",NA(),DH6)</f>
        <v>59.42</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113.67</v>
      </c>
      <c r="V12" s="48">
        <f>IF(Z6="-",NA(),Z6)</f>
        <v>110.79</v>
      </c>
      <c r="W12" s="48">
        <f>IF(AA6="-",NA(),AA6)</f>
        <v>108.76</v>
      </c>
      <c r="X12" s="48">
        <f>IF(AB6="-",NA(),AB6)</f>
        <v>110.19</v>
      </c>
      <c r="Y12" s="48">
        <f>IF(AC6="-",NA(),AC6)</f>
        <v>113.73</v>
      </c>
      <c r="AE12" s="47" t="s">
        <v>24</v>
      </c>
      <c r="AF12" s="48">
        <f>IF(AJ6="-",NA(),AJ6)</f>
        <v>118.97</v>
      </c>
      <c r="AG12" s="48">
        <f t="shared" ref="AG12:AJ12" si="10">IF(AK6="-",NA(),AK6)</f>
        <v>121.15</v>
      </c>
      <c r="AH12" s="48">
        <f t="shared" si="10"/>
        <v>125.8</v>
      </c>
      <c r="AI12" s="48">
        <f t="shared" si="10"/>
        <v>132.55000000000001</v>
      </c>
      <c r="AJ12" s="48">
        <f t="shared" si="10"/>
        <v>134.69</v>
      </c>
      <c r="AP12" s="47" t="s">
        <v>24</v>
      </c>
      <c r="AQ12" s="48">
        <f>IF(AU6="-",NA(),AU6)</f>
        <v>730.25</v>
      </c>
      <c r="AR12" s="48">
        <f t="shared" ref="AR12:AU12" si="11">IF(AV6="-",NA(),AV6)</f>
        <v>868.31</v>
      </c>
      <c r="AS12" s="48">
        <f t="shared" si="11"/>
        <v>732.52</v>
      </c>
      <c r="AT12" s="48">
        <f t="shared" si="11"/>
        <v>819.73</v>
      </c>
      <c r="AU12" s="48">
        <f t="shared" si="11"/>
        <v>834.05</v>
      </c>
      <c r="BA12" s="47" t="s">
        <v>24</v>
      </c>
      <c r="BB12" s="48">
        <f>IF(BF6="-",NA(),BF6)</f>
        <v>514.66</v>
      </c>
      <c r="BC12" s="48">
        <f t="shared" ref="BC12:BF12" si="12">IF(BG6="-",NA(),BG6)</f>
        <v>504.81</v>
      </c>
      <c r="BD12" s="48">
        <f t="shared" si="12"/>
        <v>498.01</v>
      </c>
      <c r="BE12" s="48">
        <f t="shared" si="12"/>
        <v>490.39</v>
      </c>
      <c r="BF12" s="48">
        <f t="shared" si="12"/>
        <v>475.44</v>
      </c>
      <c r="BL12" s="47" t="s">
        <v>24</v>
      </c>
      <c r="BM12" s="48">
        <f>IF(BQ6="-",NA(),BQ6)</f>
        <v>95.99</v>
      </c>
      <c r="BN12" s="48">
        <f t="shared" ref="BN12:BQ12" si="13">IF(BR6="-",NA(),BR6)</f>
        <v>94.91</v>
      </c>
      <c r="BO12" s="48">
        <f t="shared" si="13"/>
        <v>90.22</v>
      </c>
      <c r="BP12" s="48">
        <f t="shared" si="13"/>
        <v>90.8</v>
      </c>
      <c r="BQ12" s="48">
        <f t="shared" si="13"/>
        <v>93.49</v>
      </c>
      <c r="BW12" s="47" t="s">
        <v>24</v>
      </c>
      <c r="BX12" s="48">
        <f>IF(CB6="-",NA(),CB6)</f>
        <v>44.55</v>
      </c>
      <c r="BY12" s="48">
        <f t="shared" ref="BY12:CB12" si="14">IF(CC6="-",NA(),CC6)</f>
        <v>47.36</v>
      </c>
      <c r="BZ12" s="48">
        <f t="shared" si="14"/>
        <v>49.94</v>
      </c>
      <c r="CA12" s="48">
        <f t="shared" si="14"/>
        <v>50.56</v>
      </c>
      <c r="CB12" s="48">
        <f t="shared" si="14"/>
        <v>49.4</v>
      </c>
      <c r="CH12" s="47" t="s">
        <v>24</v>
      </c>
      <c r="CI12" s="48">
        <f>IF(CM6="-",NA(),CM6)</f>
        <v>35.24</v>
      </c>
      <c r="CJ12" s="48">
        <f t="shared" ref="CJ12:CM12" si="15">IF(CN6="-",NA(),CN6)</f>
        <v>35.22</v>
      </c>
      <c r="CK12" s="48">
        <f t="shared" si="15"/>
        <v>34.92</v>
      </c>
      <c r="CL12" s="48">
        <f t="shared" si="15"/>
        <v>34.19</v>
      </c>
      <c r="CM12" s="48">
        <f t="shared" si="15"/>
        <v>36.65</v>
      </c>
      <c r="CS12" s="47" t="s">
        <v>24</v>
      </c>
      <c r="CT12" s="48">
        <f>IF(CX6="-",NA(),CX6)</f>
        <v>50.28</v>
      </c>
      <c r="CU12" s="48">
        <f t="shared" ref="CU12:CX12" si="16">IF(CY6="-",NA(),CY6)</f>
        <v>51.42</v>
      </c>
      <c r="CV12" s="48">
        <f t="shared" si="16"/>
        <v>50.9</v>
      </c>
      <c r="CW12" s="48">
        <f t="shared" si="16"/>
        <v>49.05</v>
      </c>
      <c r="CX12" s="48">
        <f t="shared" si="16"/>
        <v>50.94</v>
      </c>
      <c r="DD12" s="47" t="s">
        <v>24</v>
      </c>
      <c r="DE12" s="48">
        <f>IF(DI6="-",NA(),DI6)</f>
        <v>53.4</v>
      </c>
      <c r="DF12" s="48">
        <f t="shared" ref="DF12:DI12" si="17">IF(DJ6="-",NA(),DJ6)</f>
        <v>53.49</v>
      </c>
      <c r="DG12" s="48">
        <f t="shared" si="17"/>
        <v>54.3</v>
      </c>
      <c r="DH12" s="48">
        <f t="shared" si="17"/>
        <v>55.32</v>
      </c>
      <c r="DI12" s="48">
        <f t="shared" si="17"/>
        <v>55.08</v>
      </c>
      <c r="DO12" s="47" t="s">
        <v>24</v>
      </c>
      <c r="DP12" s="48">
        <f>IF(DT6="-",NA(),DT6)</f>
        <v>3.46</v>
      </c>
      <c r="DQ12" s="48">
        <f t="shared" ref="DQ12:DT12" si="18">IF(DU6="-",NA(),DU6)</f>
        <v>3.28</v>
      </c>
      <c r="DR12" s="48">
        <f t="shared" si="18"/>
        <v>4.66</v>
      </c>
      <c r="DS12" s="48">
        <f t="shared" si="18"/>
        <v>7.35</v>
      </c>
      <c r="DT12" s="48">
        <f t="shared" si="18"/>
        <v>7.6</v>
      </c>
      <c r="DZ12" s="47" t="s">
        <v>24</v>
      </c>
      <c r="EA12" s="48">
        <f>IF(EE6="-",NA(),EE6)</f>
        <v>0.13</v>
      </c>
      <c r="EB12" s="48">
        <f t="shared" ref="EB12:EE12" si="19">IF(EF6="-",NA(),EF6)</f>
        <v>0.02</v>
      </c>
      <c r="EC12" s="48">
        <f t="shared" si="19"/>
        <v>0.06</v>
      </c>
      <c r="ED12" s="48">
        <f t="shared" si="19"/>
        <v>0.09</v>
      </c>
      <c r="EE12" s="48">
        <f t="shared" si="19"/>
        <v>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2023-02-11T02:57:51Z</cp:lastPrinted>
  <dcterms:created xsi:type="dcterms:W3CDTF">2022-12-01T02:35:39Z</dcterms:created>
  <dcterms:modified xsi:type="dcterms:W3CDTF">2023-02-11T02:57:54Z</dcterms:modified>
  <cp:category/>
</cp:coreProperties>
</file>