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令和4年度_下水道課\01_令和4年度_管理係\★★調査・報告\財政課\20230118公営企業に係る「経営比較分析表」の分析等について\提出\"/>
    </mc:Choice>
  </mc:AlternateContent>
  <xr:revisionPtr revIDLastSave="0" documentId="13_ncr:1_{3B1BABBC-3372-463D-AB94-4152D6EA3DB5}" xr6:coauthVersionLast="45" xr6:coauthVersionMax="45" xr10:uidLastSave="{00000000-0000-0000-0000-000000000000}"/>
  <workbookProtection workbookAlgorithmName="SHA-512" workbookHashValue="Cpjh541Q66zFJDsHL8wo0QCPMYrX1ju6tXFhsSJQae5Xi9SAMwiROmOzpMPtDTQz2+hm2AVCsM4wLwIUpVQalA==" workbookSaltValue="AKdtJeubY/fLLf1TqX74gw==" workbookSpinCount="100000" lockStructure="1"/>
  <bookViews>
    <workbookView xWindow="-120" yWindow="-120" windowWidth="218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P10" i="4"/>
  <c r="I10" i="4"/>
  <c r="AL8" i="4"/>
  <c r="W8" i="4"/>
  <c r="P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<sst xmlns="http://schemas.openxmlformats.org/spreadsheetml/2006/main" count="247" uniqueCount="121">
  <si>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</si>
  <si>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</si>
  <si>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</si>
  <si>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</si>
  <si>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</si>
  <si>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</si>
  <si>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</si>
  <si>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</si>
  <si>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</si>
  <si>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</si>
  <si>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</si>
  <si>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</si>
  <si>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</si>
  <si>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</si>
  <si>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</si>
  <si>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</si>
  <si>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</si>
  <si>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</si>
  <si>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</si>
  <si>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</si>
  <si>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</si>
  <si>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</si>
  <si>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</si>
  <si>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</si>
  <si>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</si>
  <si>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</si>
  <si>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</si>
  <si>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</si>
  <si>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</si>
  <si>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</si>
  <si>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</si>
  <si>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</si>
  <si>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</si>
  <si>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</si>
  <si>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</si>
  <si>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</si>
  <si>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</si>
  <si>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</si>
  <si>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</si>
  <si>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</si>
  <si>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</si>
  <si>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</si>
  <si>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</si>
  <si>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</si>
  <si>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</si>
  <si>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</si>
  <si>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</si>
  <si>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</si>
  <si>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</si>
  <si>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</si>
  <si>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</si>
  <si>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</si>
  <si>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</si>
  <si>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</si>
  <si>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</si>
  <si>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</si>
  <si>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</si>
  <si>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</si>
  <si>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</si>
  <si>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</si>
  <si>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</si>
  <si>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</si>
  <si>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</si>
  <si>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</si>
  <si>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</si>
  <si>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</si>
  <si>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</si>
  <si>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</si>
  <si>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</si>
  <si>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</si>
  <si>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</si>
  <si>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</si>
  <si>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</si>
  <si>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</si>
  <si>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</si>
  <si>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</si>
  <si>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</si>
  <si>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</si>
  <si>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</si>
  <si>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</si>
  <si>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</si>
  <si>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</si>
  <si>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</si>
  <si>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</si>
  <si>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</si>
  <si>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</si>
  <si>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</si>
  <si>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</si>
  <si>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</si>
  <si>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</si>
  <si>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</si>
  <si>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</si>
  <si>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</si>
  <si>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</si>
  <si>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</si>
  <si>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</si>
  <si>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</si>
  <si>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</si>
  <si>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</si>
  <si>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</si>
  <si>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</si>
  <si>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</si>
  <si>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</si>
  <si>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</si>
  <si>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</si>
  <si>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</si>
  <si>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</si>
  <si>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</si>
  <si>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</si>
  <si>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</si>
  <si>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</si>
  <si>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</si>
  <si>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</si>
  <si>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</si>
  <si>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</si>
  <si>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</si>
  <si>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</si>
  <si>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</si>
  <si>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当施設はH13に供用開始したが、管路は浄化槽本体と一体資産であり、管渠としての資産登録がないため、今後、この施設における管路老朽化率の数値は今後も算出されない。今後は、既存施設の長寿命化を図っていくとともに、施設更新の際は、将来需要の予測を踏まえて、施設・設備の性能の合理化などを検討していく必要があり、将来的に使用の見込みがないものについては廃止を検討する必要がある。</t>
  </si>
  <si>
    <t>　個別排水処理事業の処理区は、桜江区域の集合処理区域外のエリアにおいて施設整備事業はH23に完了した。個別の住宅施設等に5人槽から60人槽までの合併処理浄化槽を設置し、現在125基の維持管理を行っている。
　処理区域内の人口は減少の一途となり、料金改定による使用料収入増以外、急激な増は見込めない状況にある。収支の均衡を保つために一般会計からの繰入金に依存しており、その経営体質は地方公営企業法適用後も変わらないと予想される。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である。また、使用されない施設が今後発生する可能性もあり、施設の一部廃止を検討する必要がある。今後は、事業経営に企業会計方式を早期に導入して、さらなる経営の効率化と改善を図っていく。</t>
    <rPh sb="99" eb="101">
      <t>ゲンザイ</t>
    </rPh>
    <phoneticPr fontId="4"/>
  </si>
  <si>
    <t>　①収益的収支比率は、使用料収入が人口減少等により267千円の減少となったことに加え、経営の見直しにより財源不足の充当ルールを変更したことで基金繰入金が5,087千円減少したため、総収益が大幅に減少した。一方、総費用は横ばいであったため、比率は32％低下した。④企業債残高対事業規模比率については、企業債の全額を一般会計から繰入しているため、数値は0である。⑤経費回収率は、人口減少により使用料が267千円減に対し、汚水処理費は横ばいで、対前年比2.68％の減となっている。全国平均及び類似団体平均より低い水準で推移しており、今後も汚水処理費の削減が必要である。債務残高は、H23をピークに減少しているが、財源はすべて一般会計繰入金で賄っている。⑥汚水処理原価は全国平均及び類似団体平均より高い値で推移している。汚水処理費は、ほぼ横ばいであったが、有収水量が減少となり原価が増加した。今後も有収水量の減少が見込まれ他団体より原価が高くなる傾向は変わらず、さらなる維持管理費の削減が必要となる。⑦施設利用率は、全国平均よりも低い水準となっているが、今後も人口減少により数値は低くなることが予想される。⑧接続している住戸のすべてが水洗便所を設置している。今後は維持管理費の削減を図り、施設修繕等の財源確保のための料金改定を検討する必要がある。さらに施設維持管理については、一部住戸の施設廃止を含めた経営の効率化を検討する。</t>
    <rPh sb="21" eb="22">
      <t>トウ</t>
    </rPh>
    <rPh sb="40" eb="41">
      <t>クワ</t>
    </rPh>
    <rPh sb="90" eb="93">
      <t>ソウシュウエキ</t>
    </rPh>
    <rPh sb="94" eb="96">
      <t>オオハバ</t>
    </rPh>
    <rPh sb="97" eb="99">
      <t>ゲンショウ</t>
    </rPh>
    <rPh sb="127" eb="129">
      <t>イジ</t>
    </rPh>
    <rPh sb="129" eb="131">
      <t>カンリ</t>
    </rPh>
    <rPh sb="131" eb="132">
      <t>ヒ</t>
    </rPh>
    <rPh sb="171" eb="173">
      <t>テイカ</t>
    </rPh>
    <rPh sb="205" eb="206">
      <t>タイ</t>
    </rPh>
    <rPh sb="214" eb="215">
      <t>ヨコ</t>
    </rPh>
    <rPh sb="233" eb="235">
      <t>ジンコウ</t>
    </rPh>
    <rPh sb="235" eb="237">
      <t>ゲンショウ</t>
    </rPh>
    <rPh sb="240" eb="243">
      <t>シヨウリョウ</t>
    </rPh>
    <rPh sb="247" eb="249">
      <t>センエン</t>
    </rPh>
    <rPh sb="250" eb="251">
      <t>ゲン</t>
    </rPh>
    <rPh sb="255" eb="257">
      <t>オスイ</t>
    </rPh>
    <rPh sb="257" eb="259">
      <t>ショリ</t>
    </rPh>
    <rPh sb="259" eb="260">
      <t>ヒ</t>
    </rPh>
    <rPh sb="261" eb="263">
      <t>ビゾウ</t>
    </rPh>
    <rPh sb="265" eb="269">
      <t>タイゼンネンヒ</t>
    </rPh>
    <rPh sb="275" eb="276">
      <t>ゲン</t>
    </rPh>
    <rPh sb="297" eb="298">
      <t>ヒク</t>
    </rPh>
    <rPh sb="402" eb="404">
      <t>オスイ</t>
    </rPh>
    <rPh sb="404" eb="406">
      <t>ショリ</t>
    </rPh>
    <rPh sb="406" eb="407">
      <t>ヒ</t>
    </rPh>
    <rPh sb="411" eb="412">
      <t>ヨコ</t>
    </rPh>
    <rPh sb="420" eb="422">
      <t>ユウシュウ</t>
    </rPh>
    <rPh sb="422" eb="424">
      <t>スイリョウ</t>
    </rPh>
    <rPh sb="425" eb="427">
      <t>ゲンショウ</t>
    </rPh>
    <rPh sb="430" eb="432">
      <t>ゲンカ</t>
    </rPh>
    <rPh sb="433" eb="435">
      <t>ゾウカ</t>
    </rPh>
    <rPh sb="441" eb="443">
      <t>ユウシュウ</t>
    </rPh>
    <rPh sb="443" eb="445">
      <t>スイリョウ</t>
    </rPh>
    <rPh sb="446" eb="448">
      <t>ゲンショウ</t>
    </rPh>
    <rPh sb="449" eb="45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</si>
</sst>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46-4C28-9B4E-AE02E9177E6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46-4C28-9B4E-AE02E9177E6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43.24</c:v>
                </c:pt>
                <c:pt idx="1">
                  <c:v>44.62</c:v>
                </c:pt>
                <c:pt idx="2">
                  <c:v>40.32</c:v>
                </c:pt>
                <c:pt idx="3">
                  <c:v>40.32</c:v>
                </c:pt>
                <c:pt idx="4">
                  <c:v>38.17</c:v>
                </c:pt>
              </c:numCache>
            </c:numRef>
          </c:val>
          <c:extLst>
            <c:ext xmlns:c16="http://schemas.microsoft.com/office/drawing/2014/chart" uri="{C3380CC4-5D6E-409C-BE32-E72D297353CC}">
              <c16:uniqueId val="{00000000-7FCD-44AF-97D7-72E891290E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7FCD-44AF-97D7-72E891290E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65-40A4-A0B5-DC62A4AE9B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3B65-40A4-A0B5-DC62A4AE9B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131.97999999999999</c:v>
                </c:pt>
                <c:pt idx="1">
                  <c:v>108.15</c:v>
                </c:pt>
                <c:pt idx="2">
                  <c:v>145.32</c:v>
                </c:pt>
                <c:pt idx="3">
                  <c:v>122.75</c:v>
                </c:pt>
                <c:pt idx="4">
                  <c:v>89.93</c:v>
                </c:pt>
              </c:numCache>
            </c:numRef>
          </c:val>
          <c:extLst>
            <c:ext xmlns:c16="http://schemas.microsoft.com/office/drawing/2014/chart" uri="{C3380CC4-5D6E-409C-BE32-E72D297353CC}">
              <c16:uniqueId val="{00000000-6A6A-4FDB-A405-2AE35ED676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A-4FDB-A405-2AE35ED676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17-4DB0-8933-97C5994F0F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17-4DB0-8933-97C5994F0F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9B-4693-9616-E6B279D023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B-4693-9616-E6B279D023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9A-419D-B076-3F28E8C231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A-419D-B076-3F28E8C231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7-4C55-977C-96277B5AF1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7-4C55-977C-96277B5AF1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96-4B01-B072-8BC8B977C0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7396-4B01-B072-8BC8B977C0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48.18</c:v>
                </c:pt>
                <c:pt idx="1">
                  <c:v>42.91</c:v>
                </c:pt>
                <c:pt idx="2">
                  <c:v>48.82</c:v>
                </c:pt>
                <c:pt idx="3">
                  <c:v>49.37</c:v>
                </c:pt>
                <c:pt idx="4">
                  <c:v>46.68</c:v>
                </c:pt>
              </c:numCache>
            </c:numRef>
          </c:val>
          <c:extLst>
            <c:ext xmlns:c16="http://schemas.microsoft.com/office/drawing/2014/chart" uri="{C3380CC4-5D6E-409C-BE32-E72D297353CC}">
              <c16:uniqueId val="{00000000-FF7D-4FB0-9BF8-9CBB31F80D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FF7D-4FB0-9BF8-9CBB31F80D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340.22</c:v>
                </c:pt>
                <c:pt idx="1">
                  <c:v>381.36</c:v>
                </c:pt>
                <c:pt idx="2">
                  <c:v>363.66</c:v>
                </c:pt>
                <c:pt idx="3">
                  <c:v>368.92</c:v>
                </c:pt>
                <c:pt idx="4">
                  <c:v>387.17</c:v>
                </c:pt>
              </c:numCache>
            </c:numRef>
          </c:val>
          <c:extLst>
            <c:ext xmlns:c16="http://schemas.microsoft.com/office/drawing/2014/chart" uri="{C3380CC4-5D6E-409C-BE32-E72D297353CC}">
              <c16:uniqueId val="{00000000-813A-4754-8E85-E53B486495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813A-4754-8E85-E53B486495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江津市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51">
        <f>データ!S6</f>
        <v>22493</v>
      </c>
      <c r="AM8" s="51"/>
      <c r="AN8" s="51"/>
      <c r="AO8" s="51"/>
      <c r="AP8" s="51"/>
      <c r="AQ8" s="51"/>
      <c r="AR8" s="51"/>
      <c r="AS8" s="51"/>
      <c r="AT8" s="52">
        <f>データ!T6</f>
        <v>268.24</v>
      </c>
      <c r="AU8" s="52"/>
      <c r="AV8" s="52"/>
      <c r="AW8" s="52"/>
      <c r="AX8" s="52"/>
      <c r="AY8" s="52"/>
      <c r="AZ8" s="52"/>
      <c r="BA8" s="52"/>
      <c r="BB8" s="52">
        <f>データ!U6</f>
        <v>83.85</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1.32</v>
      </c>
      <c r="Q10" s="52"/>
      <c r="R10" s="52"/>
      <c r="S10" s="52"/>
      <c r="T10" s="52"/>
      <c r="U10" s="52"/>
      <c r="V10" s="52"/>
      <c r="W10" s="52">
        <f>データ!Q6</f>
        <v>100</v>
      </c>
      <c r="X10" s="52"/>
      <c r="Y10" s="52"/>
      <c r="Z10" s="52"/>
      <c r="AA10" s="52"/>
      <c r="AB10" s="52"/>
      <c r="AC10" s="52"/>
      <c r="AD10" s="51">
        <f>データ!R6</f>
        <v>3744</v>
      </c>
      <c r="AE10" s="51"/>
      <c r="AF10" s="51"/>
      <c r="AG10" s="51"/>
      <c r="AH10" s="51"/>
      <c r="AI10" s="51"/>
      <c r="AJ10" s="51"/>
      <c r="AK10" s="2"/>
      <c r="AL10" s="51">
        <f>データ!V6</f>
        <v>294</v>
      </c>
      <c r="AM10" s="51"/>
      <c r="AN10" s="51"/>
      <c r="AO10" s="51"/>
      <c r="AP10" s="51"/>
      <c r="AQ10" s="51"/>
      <c r="AR10" s="51"/>
      <c r="AS10" s="51"/>
      <c r="AT10" s="52">
        <f>データ!W6</f>
        <v>108.98</v>
      </c>
      <c r="AU10" s="52"/>
      <c r="AV10" s="52"/>
      <c r="AW10" s="52"/>
      <c r="AX10" s="52"/>
      <c r="AY10" s="52"/>
      <c r="AZ10" s="52"/>
      <c r="BA10" s="52"/>
      <c r="BB10" s="52">
        <f>データ!X6</f>
        <v>2.7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120</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44</v>
      </c>
      <c r="N86" s="12" t="s">
        <v>44</v>
      </c>
      <c r="O86" s="12" t="str">
        <f>データ!EO6</f>
        <v>【-】</v>
      </c>
    </row>
  </sheetData>
  <sheetProtection algorithmName="SHA-512" hashValue="v3SOxhdkecMLuFavDncmlcvX3gaWQYKdDtl7HRAzggWrGuiEbd4JZsXsuY1yac1A6KQACHxP9xop4lnwdqny4A==" saltValue="O6an1sA7lIHOMyE46N/L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322075</v>
      </c>
      <c r="D6" s="19">
        <f t="shared" si="3"/>
        <v>47</v>
      </c>
      <c r="E6" s="19">
        <f t="shared" si="3"/>
        <v>18</v>
      </c>
      <c r="F6" s="19">
        <f t="shared" si="3"/>
        <v>1</v>
      </c>
      <c r="G6" s="19">
        <f t="shared" si="3"/>
        <v>0</v>
      </c>
      <c r="H6" s="19" t="str">
        <f t="shared" si="3"/>
        <v>島根県　江津市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1.32</v>
      </c>
      <c r="Q6" s="20">
        <f t="shared" si="3"/>
        <v>100</v>
      </c>
      <c r="R6" s="20">
        <f t="shared" si="3"/>
        <v>3744</v>
      </c>
      <c r="S6" s="20">
        <f t="shared" si="3"/>
        <v>22493</v>
      </c>
      <c r="T6" s="20">
        <f t="shared" si="3"/>
        <v>268.24</v>
      </c>
      <c r="U6" s="20">
        <f t="shared" si="3"/>
        <v>83.85</v>
      </c>
      <c r="V6" s="20">
        <f t="shared" si="3"/>
        <v>294</v>
      </c>
      <c r="W6" s="20">
        <f t="shared" si="3"/>
        <v>108.98</v>
      </c>
      <c r="X6" s="20">
        <f t="shared" si="3"/>
        <v>2.7</v>
      </c>
      <c r="Y6" s="21">
        <f>IF(Y7="",NA(),Y7)</f>
        <v>131.97999999999999</v>
      </c>
      <c r="Z6" s="21">
        <f t="shared" ref="Z6:AH6" si="4">IF(Z7="",NA(),Z7)</f>
        <v>108.15</v>
      </c>
      <c r="AA6" s="21">
        <f t="shared" si="4"/>
        <v>145.32</v>
      </c>
      <c r="AB6" s="21">
        <f t="shared" si="4"/>
        <v>122.75</v>
      </c>
      <c r="AC6" s="21">
        <f t="shared" si="4"/>
        <v>89.93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48.18</v>
      </c>
      <c r="BR6" s="21">
        <f t="shared" ref="BR6:BZ6" si="8">IF(BR7="",NA(),BR7)</f>
        <v>42.91</v>
      </c>
      <c r="BS6" s="21">
        <f t="shared" si="8"/>
        <v>48.82</v>
      </c>
      <c r="BT6" s="21">
        <f t="shared" si="8"/>
        <v>49.37</v>
      </c>
      <c r="BU6" s="21">
        <f t="shared" si="8"/>
        <v>46.68</v>
      </c>
      <c r="BV6" s="21">
        <f t="shared" si="8"/>
        <v>52.55</v>
      </c>
      <c r="BW6" s="21">
        <f t="shared" si="8"/>
        <v>52.23</v>
      </c>
      <c r="BX6" s="21">
        <f t="shared" si="8"/>
        <v>50.06</v>
      </c>
      <c r="BY6" s="21">
        <f t="shared" si="8"/>
        <v>49.38</v>
      </c>
      <c r="BZ6" s="21">
        <f t="shared" si="8"/>
        <v>48.53</v>
      </c>
      <c r="CA6" s="20" t="str">
        <f>IF(CA7="","",IF(CA7="-","【-】","【"&amp;SUBSTITUTE(TEXT(CA7,"#,##0.00"),"-","△")&amp;"】"))</f>
        <v>【48.97】</v>
      </c>
      <c r="CB6" s="21">
        <f>IF(CB7="",NA(),CB7)</f>
        <v>340.22</v>
      </c>
      <c r="CC6" s="21">
        <f t="shared" ref="CC6:CK6" si="9">IF(CC7="",NA(),CC7)</f>
        <v>381.36</v>
      </c>
      <c r="CD6" s="21">
        <f t="shared" si="9"/>
        <v>363.66</v>
      </c>
      <c r="CE6" s="21">
        <f t="shared" si="9"/>
        <v>368.92</v>
      </c>
      <c r="CF6" s="21">
        <f t="shared" si="9"/>
        <v>387.17</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43.24</v>
      </c>
      <c r="CN6" s="21">
        <f t="shared" ref="CN6:CV6" si="10">IF(CN7="",NA(),CN7)</f>
        <v>44.62</v>
      </c>
      <c r="CO6" s="21">
        <f t="shared" si="10"/>
        <v>40.32</v>
      </c>
      <c r="CP6" s="21">
        <f t="shared" si="10"/>
        <v>40.32</v>
      </c>
      <c r="CQ6" s="21">
        <f t="shared" si="10"/>
        <v>38.17</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322075</v>
      </c>
      <c r="D7" s="23">
        <v>47</v>
      </c>
      <c r="E7" s="23">
        <v>18</v>
      </c>
      <c r="F7" s="23">
        <v>1</v>
      </c>
      <c r="G7" s="23">
        <v>0</v>
      </c>
      <c r="H7" s="23" t="s">
        <v>98</v>
      </c>
      <c r="I7" s="23" t="s">
        <v>99</v>
      </c>
      <c r="J7" s="23" t="s">
        <v>100</v>
      </c>
      <c r="K7" s="23" t="s">
        <v>101</v>
      </c>
      <c r="L7" s="23" t="s">
        <v>102</v>
      </c>
      <c r="M7" s="23" t="s">
        <v>103</v>
      </c>
      <c r="N7" s="24" t="s">
        <v>104</v>
      </c>
      <c r="O7" s="24" t="s">
        <v>105</v>
      </c>
      <c r="P7" s="24">
        <v>1.32</v>
      </c>
      <c r="Q7" s="24">
        <v>100</v>
      </c>
      <c r="R7" s="24">
        <v>3744</v>
      </c>
      <c r="S7" s="24">
        <v>22493</v>
      </c>
      <c r="T7" s="24">
        <v>268.24</v>
      </c>
      <c r="U7" s="24">
        <v>83.85</v>
      </c>
      <c r="V7" s="24">
        <v>294</v>
      </c>
      <c r="W7" s="24">
        <v>108.98</v>
      </c>
      <c r="X7" s="24">
        <v>2.7</v>
      </c>
      <c r="Y7" s="24">
        <v>131.97999999999999</v>
      </c>
      <c r="Z7" s="24">
        <v>108.15</v>
      </c>
      <c r="AA7" s="24">
        <v>145.32</v>
      </c>
      <c r="AB7" s="24">
        <v>122.75</v>
      </c>
      <c r="AC7" s="24">
        <v>89.93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888.8</v>
      </c>
      <c r="BL7" s="24">
        <v>855.65</v>
      </c>
      <c r="BM7" s="24">
        <v>862.99</v>
      </c>
      <c r="BN7" s="24">
        <v>782.91</v>
      </c>
      <c r="BO7" s="24">
        <v>783.21</v>
      </c>
      <c r="BP7" s="24">
        <v>765.05</v>
      </c>
      <c r="BQ7" s="24">
        <v>48.18</v>
      </c>
      <c r="BR7" s="24">
        <v>42.91</v>
      </c>
      <c r="BS7" s="24">
        <v>48.82</v>
      </c>
      <c r="BT7" s="24">
        <v>49.37</v>
      </c>
      <c r="BU7" s="24">
        <v>46.68</v>
      </c>
      <c r="BV7" s="24">
        <v>52.55</v>
      </c>
      <c r="BW7" s="24">
        <v>52.23</v>
      </c>
      <c r="BX7" s="24">
        <v>50.06</v>
      </c>
      <c r="BY7" s="24">
        <v>49.38</v>
      </c>
      <c r="BZ7" s="24">
        <v>48.53</v>
      </c>
      <c r="CA7" s="24">
        <v>48.97</v>
      </c>
      <c r="CB7" s="24">
        <v>340.22</v>
      </c>
      <c r="CC7" s="24">
        <v>381.36</v>
      </c>
      <c r="CD7" s="24">
        <v>363.66</v>
      </c>
      <c r="CE7" s="24">
        <v>368.92</v>
      </c>
      <c r="CF7" s="24">
        <v>387.17</v>
      </c>
      <c r="CG7" s="24">
        <v>292.45</v>
      </c>
      <c r="CH7" s="24">
        <v>294.05</v>
      </c>
      <c r="CI7" s="24">
        <v>309.22000000000003</v>
      </c>
      <c r="CJ7" s="24">
        <v>316.97000000000003</v>
      </c>
      <c r="CK7" s="24">
        <v>326.17</v>
      </c>
      <c r="CL7" s="24">
        <v>328.76</v>
      </c>
      <c r="CM7" s="24">
        <v>43.24</v>
      </c>
      <c r="CN7" s="24">
        <v>44.62</v>
      </c>
      <c r="CO7" s="24">
        <v>40.32</v>
      </c>
      <c r="CP7" s="24">
        <v>40.32</v>
      </c>
      <c r="CQ7" s="24">
        <v>38.17</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2023-02-07T04:53:13Z</cp:lastPrinted>
  <dcterms:created xsi:type="dcterms:W3CDTF">2022-12-01T02:10:35Z</dcterms:created>
  <dcterms:modified xsi:type="dcterms:W3CDTF">2023-02-07T05:41:13Z</dcterms:modified>
  <cp:category/>
</cp:coreProperties>
</file>