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intra1\下水\令和4年度_下水道課\01_令和4年度_管理係\★★調査・報告\財政課\20230118公営企業に係る「経営比較分析表」の分析等について\提出\"/>
    </mc:Choice>
  </mc:AlternateContent>
  <xr:revisionPtr revIDLastSave="0" documentId="13_ncr:1_{9BD0E34E-36C5-4C83-B385-4AB2587E8245}" xr6:coauthVersionLast="45" xr6:coauthVersionMax="45" xr10:uidLastSave="{00000000-0000-0000-0000-000000000000}"/>
  <workbookProtection workbookAlgorithmName="SHA-512" workbookHashValue="WGazPTwwcZ7hKPpfCOdZNedVfEFsN4G/q27m2vBa/zV+BjiM+/oUQsENZ9lJ2k/34lkg8kQMTchNzUPvCrIdpw==" workbookSaltValue="gLSKz7u1Ry06zQR6L9/3pQ==" workbookSpinCount="100000" lockStructure="1"/>
  <bookViews>
    <workbookView xWindow="-120" yWindow="-120" windowWidth="218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<sst xmlns="http://schemas.openxmlformats.org/spreadsheetml/2006/main" count="241" uniqueCount="119">
  <si>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</si>
  <si>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</si>
  <si>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</si>
  <si>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</si>
  <si>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</si>
  <si>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</si>
  <si>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</si>
  <si>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</si>
  <si>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</si>
  <si>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</si>
  <si>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</si>
  <si>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</si>
  <si>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</si>
  <si>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</si>
  <si>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</si>
  <si>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</si>
  <si>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</si>
  <si>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</si>
  <si>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</si>
  <si>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</si>
  <si>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</si>
  <si>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</si>
  <si>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</si>
  <si>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</si>
  <si>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</si>
  <si>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</si>
  <si>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</si>
  <si>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</si>
  <si>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</si>
  <si>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</si>
  <si>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</si>
  <si>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</si>
  <si>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</si>
  <si>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</si>
  <si>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</si>
  <si>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</si>
  <si>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</si>
  <si>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</si>
  <si>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</si>
  <si>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</si>
  <si>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</si>
  <si>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</si>
  <si>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</si>
  <si>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</si>
  <si>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</si>
  <si>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</si>
  <si>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</si>
  <si>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</si>
  <si>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</si>
  <si>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</si>
  <si>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</si>
  <si>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</si>
  <si>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</si>
  <si>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</si>
  <si>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</si>
  <si>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</si>
  <si>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</si>
  <si>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</si>
  <si>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</si>
  <si>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</si>
  <si>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</si>
  <si>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</si>
  <si>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</si>
  <si>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</si>
  <si>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</si>
  <si>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</si>
  <si>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</si>
  <si>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</si>
  <si>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</si>
  <si>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</si>
  <si>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</si>
  <si>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</si>
  <si>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</si>
  <si>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</si>
  <si>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</si>
  <si>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</si>
  <si>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</si>
  <si>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</si>
  <si>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</si>
  <si>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</si>
  <si>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</si>
  <si>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</si>
  <si>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</si>
  <si>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</si>
  <si>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</si>
  <si>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</si>
  <si>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</si>
  <si>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</si>
  <si>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</si>
  <si>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</si>
  <si>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</si>
  <si>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</si>
  <si>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</si>
  <si>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</si>
  <si>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</si>
  <si>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</si>
  <si>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</si>
  <si>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</si>
  <si>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</si>
  <si>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</si>
  <si>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</si>
  <si>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</si>
  <si>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</si>
  <si>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</si>
  <si>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</si>
  <si>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</si>
  <si>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</si>
  <si>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</si>
  <si>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</si>
  <si>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</si>
  <si>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</si>
  <si>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</si>
  <si>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</si>
  <si>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</si>
  <si>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</si>
  <si>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</si>
  <si>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また、当施設はH14に供用開始し、比較的管路が新しいために、老朽管の更新などはまだ行っていなので、管渠老朽化率の数値は出ていない。今後は、既存施設の長寿命化を図っていくとともに、施設更新の際は、将来需要の予測を踏まえて、施設・設備の性能の合理化などを検討していく必要がある。</t>
    <phoneticPr fontId="4"/>
  </si>
  <si>
    <t>小規模集合処理区は1処理区で、中規模の合併処理浄化槽90人槽1基で処理している。Ｈ14.2に供用開始して整備事業は完了している。整備した区画のすべてが接続された。R1は料金改定により一定の使用料収入増となった。
　しかし、処理区域内の人口は減少の一途となり、料金改定による使用料収入増以外、急激な収入増は見込めない状況にある。収支の均衡を保つために一般会計からの繰入金に依存しており、その経営体質は地方公営企業法を適用後も変わらないと予想される。施設は19年を経過しており、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である。今後は、経営に企業会計方式を早期に導入して、さらなる経営の効率化と改善を図っていく。
　</t>
    <phoneticPr fontId="4"/>
  </si>
  <si>
    <r>
      <t>①収益的収支比率については、営業収益のうち使用料収入は事業所の使用水量の減少により微減となり、営業外収益は、経営の見直しにより財源不足の充当ルールを変更し基金繰入金を286千円が減となった。対する総費用が微増したため、予算規模が少ない本事業においては、7.48％の減少となった。④企業債残高対事業規模比率については、企業債の全額を一般会計から繰入しているため数値は0となっている</t>
    </r>
    <r>
      <rPr>
        <sz val="11"/>
        <rFont val="ＭＳ ゴシック"/>
        <family val="3"/>
        <charset val="128"/>
      </rPr>
      <t>。⑤経費回収率は72.54％で前年比6.42％の減となっている。事業所の使用水量の減少と費用の微増により、数値が悪化した。全国平均及び類似団体平均よりは高い値となっているが、今後使用料の増は見込めないために、回収率維持のため費用の削減が必要となる。また、収支不足については一般会計繰入金により賄っている。債務残高はＨ22をピークに減少しているが、その財源は全額を一般会計繰入金で賄っている。⑥汚水処理原価は、全国平均及び類似団体平均より低い値で推移している。汚水処理費はほぼ横ばいである一方で事業所の使用水量の減少などの影響により有収水量が減少し、原価が高くなった。</t>
    </r>
    <r>
      <rPr>
        <sz val="11"/>
        <color theme="1"/>
        <rFont val="ＭＳ ゴシック"/>
        <family val="3"/>
        <charset val="128"/>
      </rPr>
      <t>⑦施設利用率は事業所の使用水量の減少などはあったものの横ばいとなった。⑧接続している住戸のすべてが水洗便所を設置している。
　今後は、維持管理費の削減を図り、施設修繕等の財源確保のための料金改定を検討する必要がある。</t>
    </r>
    <rPh sb="27" eb="30">
      <t>ジギョウショ</t>
    </rPh>
    <rPh sb="31" eb="35">
      <t>シヨウスイリョウ</t>
    </rPh>
    <rPh sb="36" eb="38">
      <t>ゲンショウ</t>
    </rPh>
    <rPh sb="42" eb="43">
      <t>ゲン</t>
    </rPh>
    <rPh sb="95" eb="96">
      <t>タイ</t>
    </rPh>
    <rPh sb="98" eb="101">
      <t>ソウヒヨウ</t>
    </rPh>
    <rPh sb="102" eb="104">
      <t>ビゾウ</t>
    </rPh>
    <rPh sb="109" eb="113">
      <t>ヨサンキボ</t>
    </rPh>
    <rPh sb="114" eb="115">
      <t>スク</t>
    </rPh>
    <rPh sb="117" eb="120">
      <t>ホンジギョウ</t>
    </rPh>
    <rPh sb="132" eb="134">
      <t>ゲンショウ</t>
    </rPh>
    <rPh sb="204" eb="207">
      <t>ゼンネンヒ</t>
    </rPh>
    <rPh sb="213" eb="214">
      <t>ゲン</t>
    </rPh>
    <rPh sb="236" eb="238">
      <t>ビゾウ</t>
    </rPh>
    <rPh sb="242" eb="244">
      <t>ゲンショウ</t>
    </rPh>
    <rPh sb="245" eb="247">
      <t>アッカ</t>
    </rPh>
    <rPh sb="293" eb="296">
      <t>カイシュウリツ</t>
    </rPh>
    <rPh sb="296" eb="298">
      <t>イジ</t>
    </rPh>
    <rPh sb="432" eb="434">
      <t>オスイ</t>
    </rPh>
    <rPh sb="452" eb="455">
      <t>ホンネンド</t>
    </rPh>
    <rPh sb="456" eb="458">
      <t>シンキ</t>
    </rPh>
    <rPh sb="463" eb="465">
      <t>エイキョウ</t>
    </rPh>
    <rPh sb="466" eb="467">
      <t>タカ</t>
    </rPh>
    <rPh sb="473" eb="475">
      <t>ゾウカ</t>
    </rPh>
    <rPh sb="499" eb="500">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</si>
</sst>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61-4868-8913-B9749B16C0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961-4868-8913-B9749B16C0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38.89</c:v>
                </c:pt>
                <c:pt idx="1">
                  <c:v>38.89</c:v>
                </c:pt>
                <c:pt idx="2">
                  <c:v>44.44</c:v>
                </c:pt>
                <c:pt idx="3">
                  <c:v>50</c:v>
                </c:pt>
                <c:pt idx="4">
                  <c:v>44.44</c:v>
                </c:pt>
              </c:numCache>
            </c:numRef>
          </c:val>
          <c:extLst>
            <c:ext xmlns:c16="http://schemas.microsoft.com/office/drawing/2014/chart" uri="{C3380CC4-5D6E-409C-BE32-E72D297353CC}">
              <c16:uniqueId val="{00000000-7421-4426-83E3-21F28AB13D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7421-4426-83E3-21F28AB13D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DB0-4182-A5E6-1DA85FA2D2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c:ext xmlns:c16="http://schemas.microsoft.com/office/drawing/2014/chart" uri="{C3380CC4-5D6E-409C-BE32-E72D297353CC}">
              <c16:uniqueId val="{00000001-8DB0-4182-A5E6-1DA85FA2D2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104.06</c:v>
                </c:pt>
                <c:pt idx="1">
                  <c:v>89.49</c:v>
                </c:pt>
                <c:pt idx="2">
                  <c:v>104.46</c:v>
                </c:pt>
                <c:pt idx="3">
                  <c:v>90.84</c:v>
                </c:pt>
                <c:pt idx="4">
                  <c:v>83.37</c:v>
                </c:pt>
              </c:numCache>
            </c:numRef>
          </c:val>
          <c:extLst>
            <c:ext xmlns:c16="http://schemas.microsoft.com/office/drawing/2014/chart" uri="{C3380CC4-5D6E-409C-BE32-E72D297353CC}">
              <c16:uniqueId val="{00000000-ECDA-43DB-A059-9DFAB5CEA3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DA-43DB-A059-9DFAB5CEA3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3C-412C-A70B-676C6EC5F9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3C-412C-A70B-676C6EC5F9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3C-4A2A-A5FA-7127D30995F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3C-4A2A-A5FA-7127D30995F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3C-422C-8EE7-03B557708C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3C-422C-8EE7-03B557708C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A4-4ED2-8CCB-166D490619D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A4-4ED2-8CCB-166D490619D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34-4CEA-8638-EA1440F7F9F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c:ext xmlns:c16="http://schemas.microsoft.com/office/drawing/2014/chart" uri="{C3380CC4-5D6E-409C-BE32-E72D297353CC}">
              <c16:uniqueId val="{00000001-6D34-4CEA-8638-EA1440F7F9F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58.17</c:v>
                </c:pt>
                <c:pt idx="1">
                  <c:v>58.38</c:v>
                </c:pt>
                <c:pt idx="2">
                  <c:v>64.38</c:v>
                </c:pt>
                <c:pt idx="3">
                  <c:v>78.959999999999994</c:v>
                </c:pt>
                <c:pt idx="4">
                  <c:v>72.540000000000006</c:v>
                </c:pt>
              </c:numCache>
            </c:numRef>
          </c:val>
          <c:extLst>
            <c:ext xmlns:c16="http://schemas.microsoft.com/office/drawing/2014/chart" uri="{C3380CC4-5D6E-409C-BE32-E72D297353CC}">
              <c16:uniqueId val="{00000000-D1CB-4D38-8789-2A21F360F4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D1CB-4D38-8789-2A21F360F4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299.13</c:v>
                </c:pt>
                <c:pt idx="1">
                  <c:v>320.89</c:v>
                </c:pt>
                <c:pt idx="2">
                  <c:v>317.69</c:v>
                </c:pt>
                <c:pt idx="3">
                  <c:v>270.98</c:v>
                </c:pt>
                <c:pt idx="4">
                  <c:v>301.91000000000003</c:v>
                </c:pt>
              </c:numCache>
            </c:numRef>
          </c:val>
          <c:extLst>
            <c:ext xmlns:c16="http://schemas.microsoft.com/office/drawing/2014/chart" uri="{C3380CC4-5D6E-409C-BE32-E72D297353CC}">
              <c16:uniqueId val="{00000000-0D99-408C-8BAA-C49E20E1226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c:ext xmlns:c16="http://schemas.microsoft.com/office/drawing/2014/chart" uri="{C3380CC4-5D6E-409C-BE32-E72D297353CC}">
              <c16:uniqueId val="{00000001-0D99-408C-8BAA-C49E20E1226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江津市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非設置</v>
      </c>
      <c r="AE8" s="36"/>
      <c r="AF8" s="36"/>
      <c r="AG8" s="36"/>
      <c r="AH8" s="36"/>
      <c r="AI8" s="36"/>
      <c r="AJ8" s="36"/>
      <c r="AK8" s="3"/>
      <c r="AL8" s="37">
        <f>データ!S6</f>
        <v>22493</v>
      </c>
      <c r="AM8" s="37"/>
      <c r="AN8" s="37"/>
      <c r="AO8" s="37"/>
      <c r="AP8" s="37"/>
      <c r="AQ8" s="37"/>
      <c r="AR8" s="37"/>
      <c r="AS8" s="37"/>
      <c r="AT8" s="38">
        <f>データ!T6</f>
        <v>268.24</v>
      </c>
      <c r="AU8" s="38"/>
      <c r="AV8" s="38"/>
      <c r="AW8" s="38"/>
      <c r="AX8" s="38"/>
      <c r="AY8" s="38"/>
      <c r="AZ8" s="38"/>
      <c r="BA8" s="38"/>
      <c r="BB8" s="38">
        <f>データ!U6</f>
        <v>83.85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0.16</v>
      </c>
      <c r="Q10" s="38"/>
      <c r="R10" s="38"/>
      <c r="S10" s="38"/>
      <c r="T10" s="38"/>
      <c r="U10" s="38"/>
      <c r="V10" s="38"/>
      <c r="W10" s="38">
        <f>データ!Q6</f>
        <v>100</v>
      </c>
      <c r="X10" s="38"/>
      <c r="Y10" s="38"/>
      <c r="Z10" s="38"/>
      <c r="AA10" s="38"/>
      <c r="AB10" s="38"/>
      <c r="AC10" s="38"/>
      <c r="AD10" s="37">
        <f>データ!R6</f>
        <v>3744</v>
      </c>
      <c r="AE10" s="37"/>
      <c r="AF10" s="37"/>
      <c r="AG10" s="37"/>
      <c r="AH10" s="37"/>
      <c r="AI10" s="37"/>
      <c r="AJ10" s="37"/>
      <c r="AK10" s="2"/>
      <c r="AL10" s="37">
        <f>データ!V6</f>
        <v>35</v>
      </c>
      <c r="AM10" s="37"/>
      <c r="AN10" s="37"/>
      <c r="AO10" s="37"/>
      <c r="AP10" s="37"/>
      <c r="AQ10" s="37"/>
      <c r="AR10" s="37"/>
      <c r="AS10" s="37"/>
      <c r="AT10" s="38">
        <f>データ!W6</f>
        <v>0.01</v>
      </c>
      <c r="AU10" s="38"/>
      <c r="AV10" s="38"/>
      <c r="AW10" s="38"/>
      <c r="AX10" s="38"/>
      <c r="AY10" s="38"/>
      <c r="AZ10" s="38"/>
      <c r="BA10" s="38"/>
      <c r="BB10" s="38">
        <f>データ!X6</f>
        <v>3500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【1,522.01】</v>
      </c>
      <c r="I86" s="12" t="str">
        <f>データ!CA6</f>
        <v>【37.79】</v>
      </c>
      <c r="J86" s="12" t="str">
        <f>データ!CL6</f>
        <v>【497.52】</v>
      </c>
      <c r="K86" s="12" t="str">
        <f>データ!CW6</f>
        <v>【46.97】</v>
      </c>
      <c r="L86" s="12" t="str">
        <f>データ!DH6</f>
        <v>【90.42】</v>
      </c>
      <c r="M86" s="12" t="s">
        <v>43</v>
      </c>
      <c r="N86" s="12" t="s">
        <v>43</v>
      </c>
      <c r="O86" s="12" t="str">
        <f>データ!EO6</f>
        <v>【0.00】</v>
      </c>
    </row>
  </sheetData>
  <sheetProtection algorithmName="SHA-512" hashValue="Ri8BS8JA6sZulgX6nagdf6sTHbCIiF3VUoMdjVI0qtySoWBETi2ms/uqT025dFx9/IdtdnxVrBvDwtVdwR/gCg==" saltValue="cUIo49OgIzsBBVwYRh7FH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322075</v>
      </c>
      <c r="D6" s="19">
        <f t="shared" si="3"/>
        <v>47</v>
      </c>
      <c r="E6" s="19">
        <f t="shared" si="3"/>
        <v>17</v>
      </c>
      <c r="F6" s="19">
        <f t="shared" si="3"/>
        <v>9</v>
      </c>
      <c r="G6" s="19">
        <f t="shared" si="3"/>
        <v>0</v>
      </c>
      <c r="H6" s="19" t="str">
        <f t="shared" si="3"/>
        <v>島根県　江津市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0.16</v>
      </c>
      <c r="Q6" s="20">
        <f t="shared" si="3"/>
        <v>100</v>
      </c>
      <c r="R6" s="20">
        <f t="shared" si="3"/>
        <v>3744</v>
      </c>
      <c r="S6" s="20">
        <f t="shared" si="3"/>
        <v>22493</v>
      </c>
      <c r="T6" s="20">
        <f t="shared" si="3"/>
        <v>268.24</v>
      </c>
      <c r="U6" s="20">
        <f t="shared" si="3"/>
        <v>83.85</v>
      </c>
      <c r="V6" s="20">
        <f t="shared" si="3"/>
        <v>35</v>
      </c>
      <c r="W6" s="20">
        <f t="shared" si="3"/>
        <v>0.01</v>
      </c>
      <c r="X6" s="20">
        <f t="shared" si="3"/>
        <v>3500</v>
      </c>
      <c r="Y6" s="21">
        <f>IF(Y7="",NA(),Y7)</f>
        <v>104.06</v>
      </c>
      <c r="Z6" s="21">
        <f t="shared" ref="Z6:AH6" si="4">IF(Z7="",NA(),Z7)</f>
        <v>89.49</v>
      </c>
      <c r="AA6" s="21">
        <f t="shared" si="4"/>
        <v>104.46</v>
      </c>
      <c r="AB6" s="21">
        <f t="shared" si="4"/>
        <v>90.84</v>
      </c>
      <c r="AC6" s="21">
        <f t="shared" si="4"/>
        <v>83.37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1759.36</v>
      </c>
      <c r="BL6" s="21">
        <f t="shared" si="7"/>
        <v>1837.88</v>
      </c>
      <c r="BM6" s="21">
        <f t="shared" si="7"/>
        <v>1748.51</v>
      </c>
      <c r="BN6" s="21">
        <f t="shared" si="7"/>
        <v>1640.16</v>
      </c>
      <c r="BO6" s="21">
        <f t="shared" si="7"/>
        <v>1521.05</v>
      </c>
      <c r="BP6" s="20" t="str">
        <f>IF(BP7="","",IF(BP7="-","【-】","【"&amp;SUBSTITUTE(TEXT(BP7,"#,##0.00"),"-","△")&amp;"】"))</f>
        <v>【1,522.01】</v>
      </c>
      <c r="BQ6" s="21">
        <f>IF(BQ7="",NA(),BQ7)</f>
        <v>58.17</v>
      </c>
      <c r="BR6" s="21">
        <f t="shared" ref="BR6:BZ6" si="8">IF(BR7="",NA(),BR7)</f>
        <v>58.38</v>
      </c>
      <c r="BS6" s="21">
        <f t="shared" si="8"/>
        <v>64.38</v>
      </c>
      <c r="BT6" s="21">
        <f t="shared" si="8"/>
        <v>78.959999999999994</v>
      </c>
      <c r="BU6" s="21">
        <f t="shared" si="8"/>
        <v>72.540000000000006</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299.13</v>
      </c>
      <c r="CC6" s="21">
        <f t="shared" ref="CC6:CK6" si="9">IF(CC7="",NA(),CC7)</f>
        <v>320.89</v>
      </c>
      <c r="CD6" s="21">
        <f t="shared" si="9"/>
        <v>317.69</v>
      </c>
      <c r="CE6" s="21">
        <f t="shared" si="9"/>
        <v>270.98</v>
      </c>
      <c r="CF6" s="21">
        <f t="shared" si="9"/>
        <v>301.91000000000003</v>
      </c>
      <c r="CG6" s="21">
        <f t="shared" si="9"/>
        <v>508.64</v>
      </c>
      <c r="CH6" s="21">
        <f t="shared" si="9"/>
        <v>525.22</v>
      </c>
      <c r="CI6" s="21">
        <f t="shared" si="9"/>
        <v>520.91999999999996</v>
      </c>
      <c r="CJ6" s="21">
        <f t="shared" si="9"/>
        <v>486.77</v>
      </c>
      <c r="CK6" s="21">
        <f t="shared" si="9"/>
        <v>502.1</v>
      </c>
      <c r="CL6" s="20" t="str">
        <f>IF(CL7="","",IF(CL7="-","【-】","【"&amp;SUBSTITUTE(TEXT(CL7,"#,##0.00"),"-","△")&amp;"】"))</f>
        <v>【497.52】</v>
      </c>
      <c r="CM6" s="21">
        <f>IF(CM7="",NA(),CM7)</f>
        <v>38.89</v>
      </c>
      <c r="CN6" s="21">
        <f t="shared" ref="CN6:CV6" si="10">IF(CN7="",NA(),CN7)</f>
        <v>38.89</v>
      </c>
      <c r="CO6" s="21">
        <f t="shared" si="10"/>
        <v>44.44</v>
      </c>
      <c r="CP6" s="21">
        <f t="shared" si="10"/>
        <v>50</v>
      </c>
      <c r="CQ6" s="21">
        <f t="shared" si="10"/>
        <v>44.44</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100</v>
      </c>
      <c r="CY6" s="21">
        <f t="shared" ref="CY6:DG6" si="11">IF(CY7="",NA(),CY7)</f>
        <v>100</v>
      </c>
      <c r="CZ6" s="21">
        <f t="shared" si="11"/>
        <v>100</v>
      </c>
      <c r="DA6" s="21">
        <f t="shared" si="11"/>
        <v>100</v>
      </c>
      <c r="DB6" s="21">
        <f t="shared" si="11"/>
        <v>100</v>
      </c>
      <c r="DC6" s="21">
        <f t="shared" si="11"/>
        <v>89.88</v>
      </c>
      <c r="DD6" s="21">
        <f t="shared" si="11"/>
        <v>91.52</v>
      </c>
      <c r="DE6" s="21">
        <f t="shared" si="11"/>
        <v>90.33</v>
      </c>
      <c r="DF6" s="21">
        <f t="shared" si="11"/>
        <v>90.04</v>
      </c>
      <c r="DG6" s="21">
        <f t="shared" si="11"/>
        <v>90.58</v>
      </c>
      <c r="DH6" s="20" t="str">
        <f>IF(DH7="","",IF(DH7="-","【-】","【"&amp;SUBSTITUTE(TEXT(DH7,"#,##0.00"),"-","△")&amp;"】"))</f>
        <v>【90.42】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322075</v>
      </c>
      <c r="D7" s="23">
        <v>47</v>
      </c>
      <c r="E7" s="23">
        <v>17</v>
      </c>
      <c r="F7" s="23">
        <v>9</v>
      </c>
      <c r="G7" s="23">
        <v>0</v>
      </c>
      <c r="H7" s="23" t="s">
        <v>96</v>
      </c>
      <c r="I7" s="23" t="s">
        <v>97</v>
      </c>
      <c r="J7" s="23" t="s">
        <v>98</v>
      </c>
      <c r="K7" s="23" t="s">
        <v>99</v>
      </c>
      <c r="L7" s="23" t="s">
        <v>100</v>
      </c>
      <c r="M7" s="23" t="s">
        <v>101</v>
      </c>
      <c r="N7" s="24" t="s">
        <v>102</v>
      </c>
      <c r="O7" s="24" t="s">
        <v>103</v>
      </c>
      <c r="P7" s="24">
        <v>0.16</v>
      </c>
      <c r="Q7" s="24">
        <v>100</v>
      </c>
      <c r="R7" s="24">
        <v>3744</v>
      </c>
      <c r="S7" s="24">
        <v>22493</v>
      </c>
      <c r="T7" s="24">
        <v>268.24</v>
      </c>
      <c r="U7" s="24">
        <v>83.85</v>
      </c>
      <c r="V7" s="24">
        <v>35</v>
      </c>
      <c r="W7" s="24">
        <v>0.01</v>
      </c>
      <c r="X7" s="24">
        <v>3500</v>
      </c>
      <c r="Y7" s="24">
        <v>104.06</v>
      </c>
      <c r="Z7" s="24">
        <v>89.49</v>
      </c>
      <c r="AA7" s="24">
        <v>104.46</v>
      </c>
      <c r="AB7" s="24">
        <v>90.84</v>
      </c>
      <c r="AC7" s="24">
        <v>83.37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1759.36</v>
      </c>
      <c r="BL7" s="24">
        <v>1837.88</v>
      </c>
      <c r="BM7" s="24">
        <v>1748.51</v>
      </c>
      <c r="BN7" s="24">
        <v>1640.16</v>
      </c>
      <c r="BO7" s="24">
        <v>1521.05</v>
      </c>
      <c r="BP7" s="24">
        <v>1522.01</v>
      </c>
      <c r="BQ7" s="24">
        <v>58.17</v>
      </c>
      <c r="BR7" s="24">
        <v>58.38</v>
      </c>
      <c r="BS7" s="24">
        <v>64.38</v>
      </c>
      <c r="BT7" s="24">
        <v>78.959999999999994</v>
      </c>
      <c r="BU7" s="24">
        <v>72.540000000000006</v>
      </c>
      <c r="BV7" s="24">
        <v>37.200000000000003</v>
      </c>
      <c r="BW7" s="24">
        <v>35.03</v>
      </c>
      <c r="BX7" s="24">
        <v>34.99</v>
      </c>
      <c r="BY7" s="24">
        <v>38.270000000000003</v>
      </c>
      <c r="BZ7" s="24">
        <v>37.520000000000003</v>
      </c>
      <c r="CA7" s="24">
        <v>37.79</v>
      </c>
      <c r="CB7" s="24">
        <v>299.13</v>
      </c>
      <c r="CC7" s="24">
        <v>320.89</v>
      </c>
      <c r="CD7" s="24">
        <v>317.69</v>
      </c>
      <c r="CE7" s="24">
        <v>270.98</v>
      </c>
      <c r="CF7" s="24">
        <v>301.91000000000003</v>
      </c>
      <c r="CG7" s="24">
        <v>508.64</v>
      </c>
      <c r="CH7" s="24">
        <v>525.22</v>
      </c>
      <c r="CI7" s="24">
        <v>520.91999999999996</v>
      </c>
      <c r="CJ7" s="24">
        <v>486.77</v>
      </c>
      <c r="CK7" s="24">
        <v>502.1</v>
      </c>
      <c r="CL7" s="24">
        <v>497.52</v>
      </c>
      <c r="CM7" s="24">
        <v>38.89</v>
      </c>
      <c r="CN7" s="24">
        <v>38.89</v>
      </c>
      <c r="CO7" s="24">
        <v>44.44</v>
      </c>
      <c r="CP7" s="24">
        <v>50</v>
      </c>
      <c r="CQ7" s="24">
        <v>44.44</v>
      </c>
      <c r="CR7" s="24">
        <v>34.29</v>
      </c>
      <c r="CS7" s="24">
        <v>35.340000000000003</v>
      </c>
      <c r="CT7" s="24">
        <v>34.68</v>
      </c>
      <c r="CU7" s="24">
        <v>34.700000000000003</v>
      </c>
      <c r="CV7" s="24">
        <v>46.83</v>
      </c>
      <c r="CW7" s="24">
        <v>46.97</v>
      </c>
      <c r="CX7" s="24">
        <v>100</v>
      </c>
      <c r="CY7" s="24">
        <v>100</v>
      </c>
      <c r="CZ7" s="24">
        <v>100</v>
      </c>
      <c r="DA7" s="24">
        <v>100</v>
      </c>
      <c r="DB7" s="24">
        <v>100</v>
      </c>
      <c r="DC7" s="24">
        <v>89.88</v>
      </c>
      <c r="DD7" s="24">
        <v>91.52</v>
      </c>
      <c r="DE7" s="24">
        <v>90.33</v>
      </c>
      <c r="DF7" s="24">
        <v>90.04</v>
      </c>
      <c r="DG7" s="24">
        <v>90.58</v>
      </c>
      <c r="DH7" s="24">
        <v>90.42</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2022-12-01T02:05:24Z</dcterms:created>
  <dcterms:modified xsi:type="dcterms:W3CDTF">2023-02-07T00:59:53Z</dcterms:modified>
  <cp:category/>
</cp:coreProperties>
</file>