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4年度_下水道課\01_令和4年度_管理係\★★調査・報告\財政課\20230118公営企業に係る「経営比較分析表」の分析等について\提出\"/>
    </mc:Choice>
  </mc:AlternateContent>
  <xr:revisionPtr revIDLastSave="0" documentId="13_ncr:1_{8AF2FB06-AB88-4AC8-8913-7A3587B21F0E}" xr6:coauthVersionLast="45" xr6:coauthVersionMax="45" xr10:uidLastSave="{00000000-0000-0000-0000-000000000000}"/>
  <workbookProtection workbookAlgorithmName="SHA-512" workbookHashValue="+B1jHofHjxhwbQkoMgr1PJd88stEN8GOTY3sVHsainBCTGce5wAhhwtgjy2hyZCcwU5vrmA233EBi4DGVzm9+Q==" workbookSaltValue="wbRmq6C3SMGZM9R/qdD0xA=="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<sst xmlns="http://schemas.openxmlformats.org/spreadsheetml/2006/main" count="236" uniqueCount="119">
  <si>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</si>
  <si>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</si>
  <si>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</si>
  <si>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</si>
  <si>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</si>
  <si>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</si>
  <si>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</si>
  <si>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</si>
  <si>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</si>
  <si>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</si>
  <si>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</si>
  <si>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</si>
  <si>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</si>
  <si>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</si>
  <si>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</si>
  <si>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</si>
  <si>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</si>
  <si>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</si>
  <si>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</si>
  <si>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</si>
  <si>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</si>
  <si>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</si>
  <si>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</si>
  <si>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</si>
  <si>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</si>
  <si>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</si>
  <si>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</si>
  <si>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</si>
  <si>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</si>
  <si>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</si>
  <si>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</si>
  <si>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</si>
  <si>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</si>
  <si>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</si>
  <si>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</si>
  <si>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</si>
  <si>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</si>
  <si>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</si>
  <si>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</si>
  <si>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</si>
  <si>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</si>
  <si>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</si>
  <si>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</si>
  <si>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</si>
  <si>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</si>
  <si>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</si>
  <si>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</si>
  <si>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</si>
  <si>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</si>
  <si>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</si>
  <si>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</si>
  <si>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</si>
  <si>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</si>
  <si>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</si>
  <si>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</si>
  <si>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</si>
  <si>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</si>
  <si>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</si>
  <si>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</si>
  <si>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</si>
  <si>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</si>
  <si>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</si>
  <si>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</si>
  <si>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</si>
  <si>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</si>
  <si>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</si>
  <si>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</si>
  <si>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</si>
  <si>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</si>
  <si>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</si>
  <si>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</si>
  <si>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</si>
  <si>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</si>
  <si>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</si>
  <si>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</si>
  <si>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</si>
  <si>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</si>
  <si>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</si>
  <si>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</si>
  <si>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</si>
  <si>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</si>
  <si>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</si>
  <si>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</si>
  <si>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</si>
  <si>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</si>
  <si>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</si>
  <si>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</si>
  <si>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</si>
  <si>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</si>
  <si>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</si>
  <si>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</si>
  <si>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</si>
  <si>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</si>
  <si>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</si>
  <si>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</si>
  <si>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</si>
  <si>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</si>
  <si>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</si>
  <si>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</si>
  <si>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</si>
  <si>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</si>
  <si>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</si>
  <si>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</si>
  <si>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</si>
  <si>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</si>
  <si>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</si>
  <si>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</si>
  <si>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</si>
  <si>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</si>
  <si>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</si>
  <si>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</si>
  <si>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</si>
  <si>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</si>
  <si>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</si>
  <si>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</si>
  <si>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</si>
  <si>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18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phoneticPr fontId="4"/>
  </si>
  <si>
    <t>公共下水道事業は江津西の1処理区で、H18に供用開始し、現在供用区域を拡大中で接続戸数及び使用料は年々増加している。経費回収率及び汚水処理原価については、R1に汚泥共同処理施設が稼働し汚水処理費が増加したが、し尿及び浄化槽汚泥の処理に相当する費用は一般会計からの負担金によって賄っているため使用料は増加しておらず、施設への汚泥投入量は有収水量として算定していないため数値が悪化し大幅な上昇は困難な状況となっている。今後、接続が多く見込まれ収益性の高い市街地を中心に管渠整備を進め処理可能区域の拡大を行う。しかし、処理区域内の人口は減少の一途であり、１年間の接続件数も50件程度であり、料金改定による使用料収入増以外、急激な収入増は見込めない状況にある。収支の均衡を保つために一般会計からの繰入金に依存しており、その経営体質は今後も続くものと予想される。今後も厳しい経営が続くが、引き続き接続率の向上や経費節減に努める。また、経営に企業会計方式を早期に導入して、さらなる経営の効率化と改善を図っていく。
　</t>
    <rPh sb="37" eb="38">
      <t>チュウ</t>
    </rPh>
    <rPh sb="43" eb="44">
      <t>オヨ</t>
    </rPh>
    <rPh sb="45" eb="48">
      <t>シヨウリョウ</t>
    </rPh>
    <rPh sb="49" eb="51">
      <t>ネンネン</t>
    </rPh>
    <rPh sb="51" eb="53">
      <t>ゾウカ</t>
    </rPh>
    <rPh sb="80" eb="82">
      <t>オデイ</t>
    </rPh>
    <rPh sb="82" eb="84">
      <t>キョウドウ</t>
    </rPh>
    <rPh sb="84" eb="86">
      <t>ショリ</t>
    </rPh>
    <rPh sb="86" eb="88">
      <t>シセツ</t>
    </rPh>
    <rPh sb="89" eb="91">
      <t>カドウ</t>
    </rPh>
    <rPh sb="92" eb="94">
      <t>オスイ</t>
    </rPh>
    <rPh sb="94" eb="96">
      <t>ショリ</t>
    </rPh>
    <rPh sb="96" eb="97">
      <t>ヒ</t>
    </rPh>
    <rPh sb="98" eb="100">
      <t>ゾウカ</t>
    </rPh>
    <rPh sb="105" eb="106">
      <t>ニョウ</t>
    </rPh>
    <rPh sb="106" eb="107">
      <t>オヨ</t>
    </rPh>
    <rPh sb="108" eb="111">
      <t>ジョウカソウ</t>
    </rPh>
    <rPh sb="111" eb="113">
      <t>オデイ</t>
    </rPh>
    <rPh sb="114" eb="116">
      <t>ショリ</t>
    </rPh>
    <rPh sb="117" eb="119">
      <t>ソウトウ</t>
    </rPh>
    <rPh sb="121" eb="123">
      <t>ヒヨウ</t>
    </rPh>
    <rPh sb="124" eb="126">
      <t>イッパン</t>
    </rPh>
    <rPh sb="126" eb="128">
      <t>カイケイ</t>
    </rPh>
    <rPh sb="131" eb="134">
      <t>フタンキン</t>
    </rPh>
    <rPh sb="138" eb="139">
      <t>マカナ</t>
    </rPh>
    <rPh sb="145" eb="148">
      <t>シヨウリョウ</t>
    </rPh>
    <rPh sb="149" eb="151">
      <t>ゾウカ</t>
    </rPh>
    <rPh sb="157" eb="159">
      <t>シセツ</t>
    </rPh>
    <rPh sb="161" eb="163">
      <t>オデイ</t>
    </rPh>
    <rPh sb="163" eb="165">
      <t>トウニュウ</t>
    </rPh>
    <rPh sb="165" eb="166">
      <t>リョウ</t>
    </rPh>
    <rPh sb="167" eb="169">
      <t>ユウシュウ</t>
    </rPh>
    <rPh sb="169" eb="171">
      <t>スイリョウ</t>
    </rPh>
    <rPh sb="174" eb="176">
      <t>サンテイ</t>
    </rPh>
    <rPh sb="183" eb="185">
      <t>スウチ</t>
    </rPh>
    <rPh sb="186" eb="188">
      <t>アッカ</t>
    </rPh>
    <rPh sb="189" eb="191">
      <t>オオハバ</t>
    </rPh>
    <rPh sb="192" eb="194">
      <t>ジョウショウ</t>
    </rPh>
    <rPh sb="195" eb="197">
      <t>コンナン</t>
    </rPh>
    <rPh sb="198" eb="200">
      <t>ジョウキョウ</t>
    </rPh>
    <rPh sb="207" eb="209">
      <t>コンゴ</t>
    </rPh>
    <rPh sb="239" eb="241">
      <t>ショリ</t>
    </rPh>
    <rPh sb="241" eb="243">
      <t>カノウ</t>
    </rPh>
    <rPh sb="249" eb="250">
      <t>オコナ</t>
    </rPh>
    <rPh sb="362" eb="364">
      <t>コンゴ</t>
    </rPh>
    <rPh sb="365" eb="366">
      <t>ツヅ</t>
    </rPh>
    <phoneticPr fontId="4"/>
  </si>
  <si>
    <t>①収益的収支比率は、総収益について、前年比55,703千円の増となった。計算根拠変更により昨年度減少した汚泥共同処理施設負担金が、今年度は前年比26,828千円の増となったことに加え、使用料も供用開始区域の拡大に伴い、接続戸数も増加し3,065千円増加となったことや人事異動により、一般会計繰入金が14,036千円増加したことが主な要因となった。一方、総費用は、人事異動により1,435千円の増、維持管理費が92千円の増となったが、地方債利息が1,272千円の減となり前年比255千円と微増となった。地方債償還金は、対前年比で10,107千円の増となった。総費用 及び地方債償還金の増加より、総収入の増加が多かったことから、前年から11.74ﾎﾟｲﾝﾄの増加の107.63％ととなった。④企業債残高対事業規模比率については、本市は地方債償還金を全額一般会計繰入金で賄っており、本来数値は毎年0であるが、前年は起債前借額が133,900千円あり、一般会計負担額に起債前借金額を含めていないために数値が出たが、本年は起債前借額がなかったことから0となった。⑤経費回収率は対前年比で1.22ポイント増加、⑥汚水処理原価は12.98円の減少となった。人事異動による人件費の増加などにより、汚水処理費が1,527千円の増加したものの、接続戸数の増加により、使用料が3,065千円、有収水量が18,540㎥それぞれ増加したことで数値が改善した。⑦施設利用率は、接続戸数の増により晴天時平均処理水量20㎥が増加したことで上昇した。⑧水洗化率は、分子要因である接続人口が増加する一方で、新たな区域整備により分母となる対象人口も増えているため、割合として顕著な伸びとなっていない。水洗化率は全国平均及び類似団体平均よりかなり低くなっているが、事業終了まで50％台での推移を見込んでいる。今後は、健全な経営に向けて、使用料収入確保のための接続率向上の取り組み、維持管理費の削減及び経常費用の財源確保のため料金改定を検討する必要がある。</t>
    <rPh sb="18" eb="21">
      <t>ゼンネンヒ</t>
    </rPh>
    <rPh sb="27" eb="29">
      <t>センエン</t>
    </rPh>
    <rPh sb="30" eb="31">
      <t>ゾウ</t>
    </rPh>
    <rPh sb="36" eb="40">
      <t>ケイサンコンキョ</t>
    </rPh>
    <rPh sb="40" eb="42">
      <t>ヘンコウ</t>
    </rPh>
    <rPh sb="45" eb="48">
      <t>サクネンド</t>
    </rPh>
    <rPh sb="48" eb="50">
      <t>ゲンショウ</t>
    </rPh>
    <rPh sb="65" eb="68">
      <t>コンネンド</t>
    </rPh>
    <rPh sb="69" eb="72">
      <t>ゼンネンヒ</t>
    </rPh>
    <rPh sb="78" eb="80">
      <t>センエン</t>
    </rPh>
    <rPh sb="81" eb="82">
      <t>ゾウ</t>
    </rPh>
    <rPh sb="89" eb="90">
      <t>クワ</t>
    </rPh>
    <rPh sb="92" eb="95">
      <t>シヨウリョウ</t>
    </rPh>
    <rPh sb="96" eb="100">
      <t>キョウヨウカイシ</t>
    </rPh>
    <rPh sb="100" eb="102">
      <t>クイキ</t>
    </rPh>
    <rPh sb="103" eb="105">
      <t>カクダイ</t>
    </rPh>
    <rPh sb="106" eb="107">
      <t>トモナ</t>
    </rPh>
    <rPh sb="122" eb="124">
      <t>センエン</t>
    </rPh>
    <rPh sb="124" eb="126">
      <t>ゾウカ</t>
    </rPh>
    <rPh sb="133" eb="137">
      <t>ジンジイドウ</t>
    </rPh>
    <rPh sb="141" eb="145">
      <t>イッパンカイケイ</t>
    </rPh>
    <rPh sb="145" eb="148">
      <t>クリイレキン</t>
    </rPh>
    <rPh sb="155" eb="157">
      <t>センエン</t>
    </rPh>
    <rPh sb="157" eb="159">
      <t>ゾウカ</t>
    </rPh>
    <rPh sb="164" eb="165">
      <t>オモ</t>
    </rPh>
    <rPh sb="166" eb="168">
      <t>ヨウイン</t>
    </rPh>
    <rPh sb="181" eb="183">
      <t>ジンジ</t>
    </rPh>
    <rPh sb="183" eb="185">
      <t>イドウ</t>
    </rPh>
    <rPh sb="193" eb="195">
      <t>センエン</t>
    </rPh>
    <rPh sb="196" eb="197">
      <t>ゾウ</t>
    </rPh>
    <rPh sb="206" eb="208">
      <t>センエン</t>
    </rPh>
    <rPh sb="209" eb="210">
      <t>ゾウ</t>
    </rPh>
    <rPh sb="216" eb="219">
      <t>チホウサイ</t>
    </rPh>
    <rPh sb="219" eb="221">
      <t>リソク</t>
    </rPh>
    <rPh sb="227" eb="229">
      <t>センエン</t>
    </rPh>
    <rPh sb="230" eb="231">
      <t>ゲン</t>
    </rPh>
    <rPh sb="279" eb="281">
      <t>ヒヨウ</t>
    </rPh>
    <rPh sb="282" eb="283">
      <t>オヨ</t>
    </rPh>
    <rPh sb="284" eb="290">
      <t>チホウサイショウカンキン</t>
    </rPh>
    <rPh sb="291" eb="293">
      <t>ゾウカ</t>
    </rPh>
    <rPh sb="296" eb="299">
      <t>ソウシュウニュウ</t>
    </rPh>
    <rPh sb="303" eb="304">
      <t>オオ</t>
    </rPh>
    <rPh sb="327" eb="329">
      <t>ゾウカ</t>
    </rPh>
    <rPh sb="401" eb="403">
      <t>ゼンネン</t>
    </rPh>
    <rPh sb="453" eb="455">
      <t>ホンネン</t>
    </rPh>
    <rPh sb="456" eb="460">
      <t>キサイマエガリ</t>
    </rPh>
    <rPh sb="460" eb="461">
      <t>ガク</t>
    </rPh>
    <rPh sb="496" eb="498">
      <t>ゾウカ</t>
    </rPh>
    <rPh sb="514" eb="516">
      <t>ゲンショウ</t>
    </rPh>
    <rPh sb="521" eb="525">
      <t>ジンジイドウ</t>
    </rPh>
    <rPh sb="528" eb="531">
      <t>ジンケンヒ</t>
    </rPh>
    <rPh sb="532" eb="534">
      <t>ゾウカ</t>
    </rPh>
    <rPh sb="551" eb="553">
      <t>センエン</t>
    </rPh>
    <rPh sb="562" eb="564">
      <t>セツゾク</t>
    </rPh>
    <rPh sb="564" eb="566">
      <t>コスウ</t>
    </rPh>
    <rPh sb="567" eb="569">
      <t>ゾウカ</t>
    </rPh>
    <rPh sb="573" eb="576">
      <t>シヨウリョウ</t>
    </rPh>
    <rPh sb="582" eb="583">
      <t>セン</t>
    </rPh>
    <rPh sb="583" eb="584">
      <t>エン</t>
    </rPh>
    <rPh sb="585" eb="589">
      <t>ユウシュウスイリョウ</t>
    </rPh>
    <rPh sb="601" eb="602">
      <t>ゾウ</t>
    </rPh>
    <rPh sb="602" eb="603">
      <t>カ</t>
    </rPh>
    <rPh sb="608" eb="610">
      <t>スウチ</t>
    </rPh>
    <rPh sb="611" eb="613">
      <t>カイゼン</t>
    </rPh>
    <rPh sb="633" eb="636">
      <t>セイテンジ</t>
    </rPh>
    <rPh sb="636" eb="638">
      <t>ヘイキン</t>
    </rPh>
    <rPh sb="646" eb="64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</si>
</sst>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99-45F3-A305-C5EB6AFFE3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c:v>0.14000000000000001</c:v>
                </c:pt>
              </c:numCache>
            </c:numRef>
          </c:val>
          <c:smooth val="0"/>
          <c:extLst>
            <c:ext xmlns:c16="http://schemas.microsoft.com/office/drawing/2014/chart" uri="{C3380CC4-5D6E-409C-BE32-E72D297353CC}">
              <c16:uniqueId val="{00000001-3999-45F3-A305-C5EB6AFFE3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46.31</c:v>
                </c:pt>
                <c:pt idx="1">
                  <c:v>37.47</c:v>
                </c:pt>
                <c:pt idx="2">
                  <c:v>40</c:v>
                </c:pt>
                <c:pt idx="3">
                  <c:v>42.57</c:v>
                </c:pt>
                <c:pt idx="4">
                  <c:v>43.22</c:v>
                </c:pt>
              </c:numCache>
            </c:numRef>
          </c:val>
          <c:extLst>
            <c:ext xmlns:c16="http://schemas.microsoft.com/office/drawing/2014/chart" uri="{C3380CC4-5D6E-409C-BE32-E72D297353CC}">
              <c16:uniqueId val="{00000000-7615-491C-9C5A-6E9788B9FA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51.42</c:v>
                </c:pt>
              </c:numCache>
            </c:numRef>
          </c:val>
          <c:smooth val="0"/>
          <c:extLst>
            <c:ext xmlns:c16="http://schemas.microsoft.com/office/drawing/2014/chart" uri="{C3380CC4-5D6E-409C-BE32-E72D297353CC}">
              <c16:uniqueId val="{00000001-7615-491C-9C5A-6E9788B9FA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52.76</c:v>
                </c:pt>
                <c:pt idx="1">
                  <c:v>56.04</c:v>
                </c:pt>
                <c:pt idx="2">
                  <c:v>52.53</c:v>
                </c:pt>
                <c:pt idx="3">
                  <c:v>57.08</c:v>
                </c:pt>
                <c:pt idx="4">
                  <c:v>57.59</c:v>
                </c:pt>
              </c:numCache>
            </c:numRef>
          </c:val>
          <c:extLst>
            <c:ext xmlns:c16="http://schemas.microsoft.com/office/drawing/2014/chart" uri="{C3380CC4-5D6E-409C-BE32-E72D297353CC}">
              <c16:uniqueId val="{00000000-5A95-4AE9-A0FA-8E949F25A7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81.34</c:v>
                </c:pt>
              </c:numCache>
            </c:numRef>
          </c:val>
          <c:smooth val="0"/>
          <c:extLst>
            <c:ext xmlns:c16="http://schemas.microsoft.com/office/drawing/2014/chart" uri="{C3380CC4-5D6E-409C-BE32-E72D297353CC}">
              <c16:uniqueId val="{00000001-5A95-4AE9-A0FA-8E949F25A7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101.92</c:v>
                </c:pt>
                <c:pt idx="1">
                  <c:v>117.81</c:v>
                </c:pt>
                <c:pt idx="2">
                  <c:v>113.78</c:v>
                </c:pt>
                <c:pt idx="3">
                  <c:v>95.89</c:v>
                </c:pt>
                <c:pt idx="4">
                  <c:v>107.63</c:v>
                </c:pt>
              </c:numCache>
            </c:numRef>
          </c:val>
          <c:extLst>
            <c:ext xmlns:c16="http://schemas.microsoft.com/office/drawing/2014/chart" uri="{C3380CC4-5D6E-409C-BE32-E72D297353CC}">
              <c16:uniqueId val="{00000000-4528-4FBF-9D69-15B1300011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28-4FBF-9D69-15B1300011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4-493A-94C4-170FAB2911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4-493A-94C4-170FAB2911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EE-494B-BCC6-692C6C6722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E-494B-BCC6-692C6C6722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8-4DF2-A8A0-12882E5436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8-4DF2-A8A0-12882E5436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A-4CA9-8D17-DB3C30A873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A-4CA9-8D17-DB3C30A873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67.180000000000007</c:v>
                </c:pt>
                <c:pt idx="3" formatCode="#,##0.00;&quot;△&quot;#,##0.00;&quot;-&quot;">
                  <c:v>131.19999999999999</c:v>
                </c:pt>
                <c:pt idx="4">
                  <c:v>0</c:v>
                </c:pt>
              </c:numCache>
            </c:numRef>
          </c:val>
          <c:extLst>
            <c:ext xmlns:c16="http://schemas.microsoft.com/office/drawing/2014/chart" uri="{C3380CC4-5D6E-409C-BE32-E72D297353CC}">
              <c16:uniqueId val="{00000000-044F-4A08-8EB8-73FBB2829D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1102.01</c:v>
                </c:pt>
              </c:numCache>
            </c:numRef>
          </c:val>
          <c:smooth val="0"/>
          <c:extLst>
            <c:ext xmlns:c16="http://schemas.microsoft.com/office/drawing/2014/chart" uri="{C3380CC4-5D6E-409C-BE32-E72D297353CC}">
              <c16:uniqueId val="{00000001-044F-4A08-8EB8-73FBB2829D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72.94</c:v>
                </c:pt>
                <c:pt idx="1">
                  <c:v>89.86</c:v>
                </c:pt>
                <c:pt idx="2">
                  <c:v>62.87</c:v>
                </c:pt>
                <c:pt idx="3">
                  <c:v>57.41</c:v>
                </c:pt>
                <c:pt idx="4">
                  <c:v>58.63</c:v>
                </c:pt>
              </c:numCache>
            </c:numRef>
          </c:val>
          <c:extLst>
            <c:ext xmlns:c16="http://schemas.microsoft.com/office/drawing/2014/chart" uri="{C3380CC4-5D6E-409C-BE32-E72D297353CC}">
              <c16:uniqueId val="{00000000-AE68-411F-84F1-6D204A88F9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82.55</c:v>
                </c:pt>
              </c:numCache>
            </c:numRef>
          </c:val>
          <c:smooth val="0"/>
          <c:extLst>
            <c:ext xmlns:c16="http://schemas.microsoft.com/office/drawing/2014/chart" uri="{C3380CC4-5D6E-409C-BE32-E72D297353CC}">
              <c16:uniqueId val="{00000001-AE68-411F-84F1-6D204A88F9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277.68</c:v>
                </c:pt>
                <c:pt idx="1">
                  <c:v>229.75</c:v>
                </c:pt>
                <c:pt idx="2">
                  <c:v>359.78</c:v>
                </c:pt>
                <c:pt idx="3">
                  <c:v>403.63</c:v>
                </c:pt>
                <c:pt idx="4">
                  <c:v>390.65</c:v>
                </c:pt>
              </c:numCache>
            </c:numRef>
          </c:val>
          <c:extLst>
            <c:ext xmlns:c16="http://schemas.microsoft.com/office/drawing/2014/chart" uri="{C3380CC4-5D6E-409C-BE32-E72D297353CC}">
              <c16:uniqueId val="{00000000-3E30-4A86-82E3-DE8B94BF3C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188.38</c:v>
                </c:pt>
              </c:numCache>
            </c:numRef>
          </c:val>
          <c:smooth val="0"/>
          <c:extLst>
            <c:ext xmlns:c16="http://schemas.microsoft.com/office/drawing/2014/chart" uri="{C3380CC4-5D6E-409C-BE32-E72D297353CC}">
              <c16:uniqueId val="{00000001-3E30-4A86-82E3-DE8B94BF3C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6" zoomScaleNormal="100" workbookViewId="0">
      <selection activeCell="CD23" sqref="CD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江津市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22493</v>
      </c>
      <c r="AM8" s="46"/>
      <c r="AN8" s="46"/>
      <c r="AO8" s="46"/>
      <c r="AP8" s="46"/>
      <c r="AQ8" s="46"/>
      <c r="AR8" s="46"/>
      <c r="AS8" s="46"/>
      <c r="AT8" s="45">
        <f>データ!T6</f>
        <v>268.24</v>
      </c>
      <c r="AU8" s="45"/>
      <c r="AV8" s="45"/>
      <c r="AW8" s="45"/>
      <c r="AX8" s="45"/>
      <c r="AY8" s="45"/>
      <c r="AZ8" s="45"/>
      <c r="BA8" s="45"/>
      <c r="BB8" s="45">
        <f>データ!U6</f>
        <v>83.85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24.71</v>
      </c>
      <c r="Q10" s="45"/>
      <c r="R10" s="45"/>
      <c r="S10" s="45"/>
      <c r="T10" s="45"/>
      <c r="U10" s="45"/>
      <c r="V10" s="45"/>
      <c r="W10" s="45">
        <f>データ!Q6</f>
        <v>94.46</v>
      </c>
      <c r="X10" s="45"/>
      <c r="Y10" s="45"/>
      <c r="Z10" s="45"/>
      <c r="AA10" s="45"/>
      <c r="AB10" s="45"/>
      <c r="AC10" s="45"/>
      <c r="AD10" s="46">
        <f>データ!R6</f>
        <v>3744</v>
      </c>
      <c r="AE10" s="46"/>
      <c r="AF10" s="46"/>
      <c r="AG10" s="46"/>
      <c r="AH10" s="46"/>
      <c r="AI10" s="46"/>
      <c r="AJ10" s="46"/>
      <c r="AK10" s="2"/>
      <c r="AL10" s="46">
        <f>データ!V6</f>
        <v>5513</v>
      </c>
      <c r="AM10" s="46"/>
      <c r="AN10" s="46"/>
      <c r="AO10" s="46"/>
      <c r="AP10" s="46"/>
      <c r="AQ10" s="46"/>
      <c r="AR10" s="46"/>
      <c r="AS10" s="46"/>
      <c r="AT10" s="45">
        <f>データ!W6</f>
        <v>1.97</v>
      </c>
      <c r="AU10" s="45"/>
      <c r="AV10" s="45"/>
      <c r="AW10" s="45"/>
      <c r="AX10" s="45"/>
      <c r="AY10" s="45"/>
      <c r="AZ10" s="45"/>
      <c r="BA10" s="45"/>
      <c r="BB10" s="45">
        <f>データ!X6</f>
        <v>2798.48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lfUQMcXUMCelaG47UYSytI31+groSukdNe1mIlceBBtHi8Yuvp6llhLfN/OX3wfYX+EdWIEMOvF71Vg/aytFSw==" saltValue="xAf3MI3yA9X7fwoGauFQ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322075</v>
      </c>
      <c r="D6" s="19">
        <f t="shared" si="3"/>
        <v>47</v>
      </c>
      <c r="E6" s="19">
        <f t="shared" si="3"/>
        <v>17</v>
      </c>
      <c r="F6" s="19">
        <f t="shared" si="3"/>
        <v>1</v>
      </c>
      <c r="G6" s="19">
        <f t="shared" si="3"/>
        <v>0</v>
      </c>
      <c r="H6" s="19" t="str">
        <f t="shared" si="3"/>
        <v>島根県　江津市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24.71</v>
      </c>
      <c r="Q6" s="20">
        <f t="shared" si="3"/>
        <v>94.46</v>
      </c>
      <c r="R6" s="20">
        <f t="shared" si="3"/>
        <v>3744</v>
      </c>
      <c r="S6" s="20">
        <f t="shared" si="3"/>
        <v>22493</v>
      </c>
      <c r="T6" s="20">
        <f t="shared" si="3"/>
        <v>268.24</v>
      </c>
      <c r="U6" s="20">
        <f t="shared" si="3"/>
        <v>83.85</v>
      </c>
      <c r="V6" s="20">
        <f t="shared" si="3"/>
        <v>5513</v>
      </c>
      <c r="W6" s="20">
        <f t="shared" si="3"/>
        <v>1.97</v>
      </c>
      <c r="X6" s="20">
        <f t="shared" si="3"/>
        <v>2798.48</v>
      </c>
      <c r="Y6" s="21">
        <f>IF(Y7="",NA(),Y7)</f>
        <v>101.92</v>
      </c>
      <c r="Z6" s="21">
        <f t="shared" ref="Z6:AH6" si="4">IF(Z7="",NA(),Z7)</f>
        <v>117.81</v>
      </c>
      <c r="AA6" s="21">
        <f t="shared" si="4"/>
        <v>113.78</v>
      </c>
      <c r="AB6" s="21">
        <f t="shared" si="4"/>
        <v>95.89</v>
      </c>
      <c r="AC6" s="21">
        <f t="shared" si="4"/>
        <v>107.63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67.180000000000007</v>
      </c>
      <c r="BI6" s="21">
        <f t="shared" si="7"/>
        <v>131.19999999999999</v>
      </c>
      <c r="BJ6" s="20">
        <f t="shared" si="7"/>
        <v>0</v>
      </c>
      <c r="BK6" s="21">
        <f t="shared" si="7"/>
        <v>876.19</v>
      </c>
      <c r="BL6" s="21">
        <f t="shared" si="7"/>
        <v>722.53</v>
      </c>
      <c r="BM6" s="21">
        <f t="shared" si="7"/>
        <v>933.3</v>
      </c>
      <c r="BN6" s="21">
        <f t="shared" si="7"/>
        <v>1575.64</v>
      </c>
      <c r="BO6" s="21">
        <f t="shared" si="7"/>
        <v>1102.01</v>
      </c>
      <c r="BP6" s="20" t="str">
        <f>IF(BP7="","",IF(BP7="-","【-】","【"&amp;SUBSTITUTE(TEXT(BP7,"#,##0.00"),"-","△")&amp;"】"))</f>
        <v>【669.11】</v>
      </c>
      <c r="BQ6" s="21">
        <f>IF(BQ7="",NA(),BQ7)</f>
        <v>72.94</v>
      </c>
      <c r="BR6" s="21">
        <f t="shared" ref="BR6:BZ6" si="8">IF(BR7="",NA(),BR7)</f>
        <v>89.86</v>
      </c>
      <c r="BS6" s="21">
        <f t="shared" si="8"/>
        <v>62.87</v>
      </c>
      <c r="BT6" s="21">
        <f t="shared" si="8"/>
        <v>57.41</v>
      </c>
      <c r="BU6" s="21">
        <f t="shared" si="8"/>
        <v>58.63</v>
      </c>
      <c r="BV6" s="21">
        <f t="shared" si="8"/>
        <v>75.7</v>
      </c>
      <c r="BW6" s="21">
        <f t="shared" si="8"/>
        <v>74.61</v>
      </c>
      <c r="BX6" s="21">
        <f t="shared" si="8"/>
        <v>77.510000000000005</v>
      </c>
      <c r="BY6" s="21">
        <f t="shared" si="8"/>
        <v>73.209999999999994</v>
      </c>
      <c r="BZ6" s="21">
        <f t="shared" si="8"/>
        <v>82.55</v>
      </c>
      <c r="CA6" s="20" t="str">
        <f>IF(CA7="","",IF(CA7="-","【-】","【"&amp;SUBSTITUTE(TEXT(CA7,"#,##0.00"),"-","△")&amp;"】"))</f>
        <v>【99.73】</v>
      </c>
      <c r="CB6" s="21">
        <f>IF(CB7="",NA(),CB7)</f>
        <v>277.68</v>
      </c>
      <c r="CC6" s="21">
        <f t="shared" ref="CC6:CK6" si="9">IF(CC7="",NA(),CC7)</f>
        <v>229.75</v>
      </c>
      <c r="CD6" s="21">
        <f t="shared" si="9"/>
        <v>359.78</v>
      </c>
      <c r="CE6" s="21">
        <f t="shared" si="9"/>
        <v>403.63</v>
      </c>
      <c r="CF6" s="21">
        <f t="shared" si="9"/>
        <v>390.65</v>
      </c>
      <c r="CG6" s="21">
        <f t="shared" si="9"/>
        <v>230.04</v>
      </c>
      <c r="CH6" s="21">
        <f t="shared" si="9"/>
        <v>233.5</v>
      </c>
      <c r="CI6" s="21">
        <f t="shared" si="9"/>
        <v>221.95</v>
      </c>
      <c r="CJ6" s="21">
        <f t="shared" si="9"/>
        <v>229.52</v>
      </c>
      <c r="CK6" s="21">
        <f t="shared" si="9"/>
        <v>188.38</v>
      </c>
      <c r="CL6" s="20" t="str">
        <f>IF(CL7="","",IF(CL7="-","【-】","【"&amp;SUBSTITUTE(TEXT(CL7,"#,##0.00"),"-","△")&amp;"】"))</f>
        <v>【134.98】</v>
      </c>
      <c r="CM6" s="21">
        <f>IF(CM7="",NA(),CM7)</f>
        <v>46.31</v>
      </c>
      <c r="CN6" s="21">
        <f t="shared" ref="CN6:CV6" si="10">IF(CN7="",NA(),CN7)</f>
        <v>37.47</v>
      </c>
      <c r="CO6" s="21">
        <f t="shared" si="10"/>
        <v>40</v>
      </c>
      <c r="CP6" s="21">
        <f t="shared" si="10"/>
        <v>42.57</v>
      </c>
      <c r="CQ6" s="21">
        <f t="shared" si="10"/>
        <v>43.22</v>
      </c>
      <c r="CR6" s="21">
        <f t="shared" si="10"/>
        <v>42.4</v>
      </c>
      <c r="CS6" s="21">
        <f t="shared" si="10"/>
        <v>45.44</v>
      </c>
      <c r="CT6" s="21">
        <f t="shared" si="10"/>
        <v>47.28</v>
      </c>
      <c r="CU6" s="21">
        <f t="shared" si="10"/>
        <v>44.83</v>
      </c>
      <c r="CV6" s="21">
        <f t="shared" si="10"/>
        <v>51.42</v>
      </c>
      <c r="CW6" s="20" t="str">
        <f>IF(CW7="","",IF(CW7="-","【-】","【"&amp;SUBSTITUTE(TEXT(CW7,"#,##0.00"),"-","△")&amp;"】"))</f>
        <v>【59.99】</v>
      </c>
      <c r="CX6" s="21">
        <f>IF(CX7="",NA(),CX7)</f>
        <v>52.76</v>
      </c>
      <c r="CY6" s="21">
        <f t="shared" ref="CY6:DG6" si="11">IF(CY7="",NA(),CY7)</f>
        <v>56.04</v>
      </c>
      <c r="CZ6" s="21">
        <f t="shared" si="11"/>
        <v>52.53</v>
      </c>
      <c r="DA6" s="21">
        <f t="shared" si="11"/>
        <v>57.08</v>
      </c>
      <c r="DB6" s="21">
        <f t="shared" si="11"/>
        <v>57.59</v>
      </c>
      <c r="DC6" s="21">
        <f t="shared" si="11"/>
        <v>65.77</v>
      </c>
      <c r="DD6" s="21">
        <f t="shared" si="11"/>
        <v>65.97</v>
      </c>
      <c r="DE6" s="21">
        <f t="shared" si="11"/>
        <v>64.7</v>
      </c>
      <c r="DF6" s="21">
        <f t="shared" si="11"/>
        <v>60.57</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0.18</v>
      </c>
      <c r="EM6" s="21">
        <f t="shared" si="14"/>
        <v>0.06</v>
      </c>
      <c r="EN6" s="21">
        <f t="shared" si="14"/>
        <v>0.14000000000000001</v>
      </c>
      <c r="EO6" s="20" t="str">
        <f>IF(EO7="","",IF(EO7="-","【-】","【"&amp;SUBSTITUTE(TEXT(EO7,"#,##0.00"),"-","△")&amp;"】"))</f>
        <v>【0.24】</v>
      </c>
    </row>
    <row r="7" spans="1:145" s="22" customFormat="1" x14ac:dyDescent="0.15">
      <c r="A7" s="14"/>
      <c r="B7" s="23">
        <v>2021</v>
      </c>
      <c r="C7" s="23">
        <v>322075</v>
      </c>
      <c r="D7" s="23">
        <v>47</v>
      </c>
      <c r="E7" s="23">
        <v>17</v>
      </c>
      <c r="F7" s="23">
        <v>1</v>
      </c>
      <c r="G7" s="23">
        <v>0</v>
      </c>
      <c r="H7" s="23" t="s">
        <v>98</v>
      </c>
      <c r="I7" s="23" t="s">
        <v>99</v>
      </c>
      <c r="J7" s="23" t="s">
        <v>100</v>
      </c>
      <c r="K7" s="23" t="s">
        <v>101</v>
      </c>
      <c r="L7" s="23" t="s">
        <v>102</v>
      </c>
      <c r="M7" s="23" t="s">
        <v>103</v>
      </c>
      <c r="N7" s="24" t="s">
        <v>104</v>
      </c>
      <c r="O7" s="24" t="s">
        <v>105</v>
      </c>
      <c r="P7" s="24">
        <v>24.71</v>
      </c>
      <c r="Q7" s="24">
        <v>94.46</v>
      </c>
      <c r="R7" s="24">
        <v>3744</v>
      </c>
      <c r="S7" s="24">
        <v>22493</v>
      </c>
      <c r="T7" s="24">
        <v>268.24</v>
      </c>
      <c r="U7" s="24">
        <v>83.85</v>
      </c>
      <c r="V7" s="24">
        <v>5513</v>
      </c>
      <c r="W7" s="24">
        <v>1.97</v>
      </c>
      <c r="X7" s="24">
        <v>2798.48</v>
      </c>
      <c r="Y7" s="24">
        <v>101.92</v>
      </c>
      <c r="Z7" s="24">
        <v>117.81</v>
      </c>
      <c r="AA7" s="24">
        <v>113.78</v>
      </c>
      <c r="AB7" s="24">
        <v>95.89</v>
      </c>
      <c r="AC7" s="24">
        <v>107.63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67.180000000000007</v>
      </c>
      <c r="BI7" s="24">
        <v>131.19999999999999</v>
      </c>
      <c r="BJ7" s="24">
        <v>0</v>
      </c>
      <c r="BK7" s="24">
        <v>876.19</v>
      </c>
      <c r="BL7" s="24">
        <v>722.53</v>
      </c>
      <c r="BM7" s="24">
        <v>933.3</v>
      </c>
      <c r="BN7" s="24">
        <v>1575.64</v>
      </c>
      <c r="BO7" s="24">
        <v>1102.01</v>
      </c>
      <c r="BP7" s="24">
        <v>669.11</v>
      </c>
      <c r="BQ7" s="24">
        <v>72.94</v>
      </c>
      <c r="BR7" s="24">
        <v>89.86</v>
      </c>
      <c r="BS7" s="24">
        <v>62.87</v>
      </c>
      <c r="BT7" s="24">
        <v>57.41</v>
      </c>
      <c r="BU7" s="24">
        <v>58.63</v>
      </c>
      <c r="BV7" s="24">
        <v>75.7</v>
      </c>
      <c r="BW7" s="24">
        <v>74.61</v>
      </c>
      <c r="BX7" s="24">
        <v>77.510000000000005</v>
      </c>
      <c r="BY7" s="24">
        <v>73.209999999999994</v>
      </c>
      <c r="BZ7" s="24">
        <v>82.55</v>
      </c>
      <c r="CA7" s="24">
        <v>99.73</v>
      </c>
      <c r="CB7" s="24">
        <v>277.68</v>
      </c>
      <c r="CC7" s="24">
        <v>229.75</v>
      </c>
      <c r="CD7" s="24">
        <v>359.78</v>
      </c>
      <c r="CE7" s="24">
        <v>403.63</v>
      </c>
      <c r="CF7" s="24">
        <v>390.65</v>
      </c>
      <c r="CG7" s="24">
        <v>230.04</v>
      </c>
      <c r="CH7" s="24">
        <v>233.5</v>
      </c>
      <c r="CI7" s="24">
        <v>221.95</v>
      </c>
      <c r="CJ7" s="24">
        <v>229.52</v>
      </c>
      <c r="CK7" s="24">
        <v>188.38</v>
      </c>
      <c r="CL7" s="24">
        <v>134.97999999999999</v>
      </c>
      <c r="CM7" s="24">
        <v>46.31</v>
      </c>
      <c r="CN7" s="24">
        <v>37.47</v>
      </c>
      <c r="CO7" s="24">
        <v>40</v>
      </c>
      <c r="CP7" s="24">
        <v>42.57</v>
      </c>
      <c r="CQ7" s="24">
        <v>43.22</v>
      </c>
      <c r="CR7" s="24">
        <v>42.4</v>
      </c>
      <c r="CS7" s="24">
        <v>45.44</v>
      </c>
      <c r="CT7" s="24">
        <v>47.28</v>
      </c>
      <c r="CU7" s="24">
        <v>44.83</v>
      </c>
      <c r="CV7" s="24">
        <v>51.42</v>
      </c>
      <c r="CW7" s="24">
        <v>59.99</v>
      </c>
      <c r="CX7" s="24">
        <v>52.76</v>
      </c>
      <c r="CY7" s="24">
        <v>56.04</v>
      </c>
      <c r="CZ7" s="24">
        <v>52.53</v>
      </c>
      <c r="DA7" s="24">
        <v>57.08</v>
      </c>
      <c r="DB7" s="24">
        <v>57.59</v>
      </c>
      <c r="DC7" s="24">
        <v>65.77</v>
      </c>
      <c r="DD7" s="24">
        <v>65.97</v>
      </c>
      <c r="DE7" s="24">
        <v>64.7</v>
      </c>
      <c r="DF7" s="24">
        <v>60.57</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0.18</v>
      </c>
      <c r="EM7" s="24">
        <v>0.06</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2023-02-07T00:38:39Z</cp:lastPrinted>
  <dcterms:created xsi:type="dcterms:W3CDTF">2023-01-12T23:54:05Z</dcterms:created>
  <dcterms:modified xsi:type="dcterms:W3CDTF">2023-02-07T00:39:39Z</dcterms:modified>
  <cp:category/>
</cp:coreProperties>
</file>