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4_団体→県\07_江津市\水道\"/>
    </mc:Choice>
  </mc:AlternateContent>
  <workbookProtection workbookAlgorithmName="SHA-512" workbookHashValue="trrinRmLBXS+HOfIBnWMj+RgN6xhL2DH0jtcAn8Pm/xNM2yIm5I3jMLg7UAOGHCbSA2clurPRrNJrAdmzw5XcQ==" workbookSaltValue="rVVVuL6V6WTUmxu3sieuwA==" workbookSpinCount="100000" lockStructure="1"/>
  <bookViews>
    <workbookView xWindow="-120" yWindow="-120" windowWidth="24240" windowHeight="1314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<sst xmlns="http://schemas.openxmlformats.org/spreadsheetml/2006/main" count="228" uniqueCount="114">
  <si>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</si>
  <si>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</si>
  <si>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</si>
  <si>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</si>
  <si>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</si>
  <si>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</si>
  <si>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</si>
  <si>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</si>
  <si>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</si>
  <si>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</si>
  <si>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</si>
  <si>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</si>
  <si>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</si>
  <si>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</si>
  <si>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</si>
  <si>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</si>
  <si>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</si>
  <si>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</si>
  <si>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</si>
  <si>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</si>
  <si>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</si>
  <si>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</si>
  <si>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</si>
  <si>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</si>
  <si>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</si>
  <si>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</si>
  <si>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</si>
  <si>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</si>
  <si>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</si>
  <si>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</si>
  <si>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</si>
  <si>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</si>
  <si>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</si>
  <si>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</si>
  <si>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</si>
  <si>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</si>
  <si>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</si>
  <si>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</si>
  <si>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</si>
  <si>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</si>
  <si>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</si>
  <si>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</si>
  <si>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</si>
  <si>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</si>
  <si>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</si>
  <si>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</si>
  <si>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</si>
  <si>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</si>
  <si>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</si>
  <si>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</si>
  <si>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</si>
  <si>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</si>
  <si>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</si>
  <si>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</si>
  <si>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</si>
  <si>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</si>
  <si>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</si>
  <si>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</si>
  <si>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</si>
  <si>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</si>
  <si>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</si>
  <si>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</si>
  <si>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</si>
  <si>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</si>
  <si>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</si>
  <si>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</si>
  <si>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</si>
  <si>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</si>
  <si>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</si>
  <si>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</si>
  <si>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</si>
  <si>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</si>
  <si>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</si>
  <si>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</si>
  <si>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</si>
  <si>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</si>
  <si>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</si>
  <si>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</si>
  <si>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</si>
  <si>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</si>
  <si>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</si>
  <si>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</si>
  <si>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</si>
  <si>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</si>
  <si>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</si>
  <si>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</si>
  <si>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</si>
  <si>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</si>
  <si>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</si>
  <si>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</si>
  <si>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</si>
  <si>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</si>
  <si>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</si>
  <si>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</si>
  <si>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</si>
  <si>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</si>
  <si>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</si>
  <si>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</si>
  <si>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</si>
  <si>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</si>
  <si>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</si>
  <si>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</si>
  <si>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</si>
  <si>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</si>
  <si>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</si>
  <si>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</si>
  <si>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</si>
  <si>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</si>
  <si>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</si>
  <si>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</si>
  <si>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</si>
  <si>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常収支は比較的安定していると言えるが、一般会計からの繰入に依存する（営業損失を営業外利益で補う）構造がある。今後、高料金対策に係る繰入が段階的に減少していくことから、経常収支の悪化を防ぐ手立てが必要である。
資金収支では、業務活動による資金の増加が、投資活動及び財務活動による資金の減少を補うことにより、前年度末よりも現金預金が増加する結果となった。今後、給水収益の減少、一般会計からの繰入の減少、企業債償還金の増加、光熱費や物価の高騰等、現金預金が減少する要因が複数存在する。
今後安定的な経営を行っていくためには、適切かつ効率的な施設管理や費用の抑制に努めつつ、適正規模の投資を行っていく必要がある。老朽化対策、耐震化対策等多大な資金が必要となるが、施設の状況把握に基づく優先順位等を考慮して投資計画を逐次見直し、収支見通しを立てながら進めていく必要がある。
こうした取り組みの中で、必要な財源確保のための適正な料金水準等の検討も行っていく必要がある。</t>
    <rPh sb="69" eb="72">
      <t>ダンカイテキ</t>
    </rPh>
    <rPh sb="73" eb="75">
      <t>ゲンショウ</t>
    </rPh>
    <rPh sb="210" eb="213">
      <t>コウネツヒ</t>
    </rPh>
    <rPh sb="233" eb="235">
      <t>フクスウ</t>
    </rPh>
    <rPh sb="366" eb="367">
      <t>タ</t>
    </rPh>
    <phoneticPr fontId="4"/>
  </si>
  <si>
    <t>➀経常収支比率は、経常費用のうち人件費や資産減耗費等が減少したことにより、1.1ポイント増の116％となった。しかし、⑤の料金回収率は上昇してはいるものの、依然として低い数値であるため、一般会計からの繰入等の料金収入以外の収入に依存する構造は変化していない。
③流動比率は、受水費の減額等の理由から前年度末現金預金残高が増加に転じると同時に流動比率も上昇した。しかし、類似団体平均値及び全国平均値と比べて低く、短期の支払い能力が劣っていると言える。
④企業債残高対給水収益比率は、企業債の年度末未償還残高が前年度末対比で約6千5百万円減額したことにより低下したが、類似団体平均値及び全国平均値と比べて高い水準にある。今後給水収益が減少することが予測されることから、適切な更新投資により企業債の発行を抑制していく必要がある。
⑤料金回収率は、経常費用の減額による給水原価の低下により1.88ポイント改善し、90％台にはなったものの、類似団体平均値及び全国平均値と比べて低い水準にある。
⑥給水原価は、経常費用の減額により約1.9％低下したが、今後も費用抑制に努める必要がある。
⑦施設利用率は、一日平均配水量の減少によりわずかに低下したが、今後の給水人口減少等を見込んで、施設の適切な統廃合・ダウンサイジング等を検討する必要がある。
⑧有収率は、0.29ポイントの増であり、若干上がる結果となった。類似団体平均値を上回ってはいるものの、引き続き漏水調査に基づく修繕や管路の布設替により改善を図っていく必要がある。</t>
    <rPh sb="16" eb="19">
      <t>ジンケンヒ</t>
    </rPh>
    <rPh sb="149" eb="150">
      <t>マエ</t>
    </rPh>
    <rPh sb="150" eb="151">
      <t>ネン</t>
    </rPh>
    <rPh sb="267" eb="269">
      <t>ゲンガク</t>
    </rPh>
    <rPh sb="370" eb="374">
      <t>ケイジョウヒヨウ</t>
    </rPh>
    <rPh sb="376" eb="377">
      <t>ガク</t>
    </rPh>
    <rPh sb="449" eb="453">
      <t>ケイジョウヒヨウ</t>
    </rPh>
    <rPh sb="581" eb="582">
      <t>ゾウ</t>
    </rPh>
    <rPh sb="586" eb="588">
      <t>ジャッカン</t>
    </rPh>
    <rPh sb="588" eb="589">
      <t>ア</t>
    </rPh>
    <phoneticPr fontId="4"/>
  </si>
  <si>
    <t>➀有形固定資産減価償却率は、前年度比で若干上昇した。類似団体平均値や全国平均値を下回ってはいるが、老朽化した施設について優先順位を定めて計画的、効率的な更新を行っていく必要がある。
②管路経年化率は、類似団体平均値、全国平均値を下回っているものの、1.99ポイントの増となった。今後も経年化率を抑えるために、引き続き優先順位を定めて計画的、効率的な更新を行っていく必要がある。
③令和3年度における管路の更新実績は、0.59ポイント減となり、前年度実績を下回ったが、類似団体平均値を上回る水準にある。更新ペースは、配水管の法定耐用年数の2倍以上の年数を要しているが、今後は、実耐用年数を勘案して更新を行う等過剰な投資とならないよう財政状態とのバランスを図りながら計画的、効率的な管路更新を図っていく必要がある。</t>
    <rPh sb="100" eb="102">
      <t>ルイジ</t>
    </rPh>
    <rPh sb="102" eb="107">
      <t>ダンタイヘイキンチ</t>
    </rPh>
    <rPh sb="108" eb="113">
      <t>ゼンコクヘイキンチ</t>
    </rPh>
    <rPh sb="114" eb="116">
      <t>シタマワ</t>
    </rPh>
    <rPh sb="139" eb="141">
      <t>コンゴ</t>
    </rPh>
    <rPh sb="287" eb="288">
      <t>ジツ</t>
    </rPh>
    <rPh sb="288" eb="290">
      <t>タイヨウ</t>
    </rPh>
    <rPh sb="290" eb="292">
      <t>ネンスウ</t>
    </rPh>
    <rPh sb="293" eb="295">
      <t>カンアン</t>
    </rPh>
    <rPh sb="297" eb="299">
      <t>コウシン</t>
    </rPh>
    <rPh sb="300" eb="301">
      <t>オコナ</t>
    </rPh>
    <rPh sb="302" eb="30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</si>
</sst>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0.95</c:v>
                </c:pt>
                <c:pt idx="1">
                  <c:v>1.08</c:v>
                </c:pt>
                <c:pt idx="2">
                  <c:v>1.03</c:v>
                </c:pt>
                <c:pt idx="3">
                  <c:v>1.1499999999999999</c:v>
                </c:pt>
                <c:pt idx="4">
                  <c:v>0.56000000000000005</c:v>
                </c:pt>
              </c:numCache>
            </c:numRef>
          </c:val>
          <c:extLst>
            <c:ext xmlns:c16="http://schemas.microsoft.com/office/drawing/2014/chart" uri="{C3380CC4-5D6E-409C-BE32-E72D297353CC}">
              <c16:uniqueId val="{00000000-8552-4D66-84A5-A54E521181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8552-4D66-84A5-A54E521181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80.430000000000007</c:v>
                </c:pt>
                <c:pt idx="1">
                  <c:v>77.42</c:v>
                </c:pt>
                <c:pt idx="2">
                  <c:v>74.41</c:v>
                </c:pt>
                <c:pt idx="3">
                  <c:v>76.53</c:v>
                </c:pt>
                <c:pt idx="4">
                  <c:v>75.53</c:v>
                </c:pt>
              </c:numCache>
            </c:numRef>
          </c:val>
          <c:extLst>
            <c:ext xmlns:c16="http://schemas.microsoft.com/office/drawing/2014/chart" uri="{C3380CC4-5D6E-409C-BE32-E72D297353CC}">
              <c16:uniqueId val="{00000000-BEB9-4B30-87B0-55C9D0AE63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BEB9-4B30-87B0-55C9D0AE63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85.25</c:v>
                </c:pt>
                <c:pt idx="1">
                  <c:v>86.7</c:v>
                </c:pt>
                <c:pt idx="2">
                  <c:v>86.82</c:v>
                </c:pt>
                <c:pt idx="3">
                  <c:v>85.22</c:v>
                </c:pt>
                <c:pt idx="4">
                  <c:v>85.51</c:v>
                </c:pt>
              </c:numCache>
            </c:numRef>
          </c:val>
          <c:extLst>
            <c:ext xmlns:c16="http://schemas.microsoft.com/office/drawing/2014/chart" uri="{C3380CC4-5D6E-409C-BE32-E72D297353CC}">
              <c16:uniqueId val="{00000000-B4DA-4176-93F7-A795D39C07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B4DA-4176-93F7-A795D39C07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103.39</c:v>
                </c:pt>
                <c:pt idx="1">
                  <c:v>105.14</c:v>
                </c:pt>
                <c:pt idx="2">
                  <c:v>105.69</c:v>
                </c:pt>
                <c:pt idx="3">
                  <c:v>114.9</c:v>
                </c:pt>
                <c:pt idx="4">
                  <c:v>116</c:v>
                </c:pt>
              </c:numCache>
            </c:numRef>
          </c:val>
          <c:extLst>
            <c:ext xmlns:c16="http://schemas.microsoft.com/office/drawing/2014/chart" uri="{C3380CC4-5D6E-409C-BE32-E72D297353CC}">
              <c16:uniqueId val="{00000000-22C0-48C2-82C8-9F59431145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22C0-48C2-82C8-9F59431145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40.56</c:v>
                </c:pt>
                <c:pt idx="1">
                  <c:v>41.33</c:v>
                </c:pt>
                <c:pt idx="2">
                  <c:v>42.38</c:v>
                </c:pt>
                <c:pt idx="3">
                  <c:v>43.77</c:v>
                </c:pt>
                <c:pt idx="4">
                  <c:v>45.5</c:v>
                </c:pt>
              </c:numCache>
            </c:numRef>
          </c:val>
          <c:extLst>
            <c:ext xmlns:c16="http://schemas.microsoft.com/office/drawing/2014/chart" uri="{C3380CC4-5D6E-409C-BE32-E72D297353CC}">
              <c16:uniqueId val="{00000000-2389-4695-8DD4-9645562E5A6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2389-4695-8DD4-9645562E5A6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11.95</c:v>
                </c:pt>
                <c:pt idx="1">
                  <c:v>11.91</c:v>
                </c:pt>
                <c:pt idx="2">
                  <c:v>12.76</c:v>
                </c:pt>
                <c:pt idx="3">
                  <c:v>12.41</c:v>
                </c:pt>
                <c:pt idx="4">
                  <c:v>14.4</c:v>
                </c:pt>
              </c:numCache>
            </c:numRef>
          </c:val>
          <c:extLst>
            <c:ext xmlns:c16="http://schemas.microsoft.com/office/drawing/2014/chart" uri="{C3380CC4-5D6E-409C-BE32-E72D297353CC}">
              <c16:uniqueId val="{00000000-9ED3-442D-A32E-2466517E65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9ED3-442D-A32E-2466517E65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13-4853-9E05-F72BF1AB63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B213-4853-9E05-F72BF1AB63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179.61</c:v>
                </c:pt>
                <c:pt idx="1">
                  <c:v>155.65</c:v>
                </c:pt>
                <c:pt idx="2">
                  <c:v>153.80000000000001</c:v>
                </c:pt>
                <c:pt idx="3">
                  <c:v>160.31</c:v>
                </c:pt>
                <c:pt idx="4">
                  <c:v>178.46</c:v>
                </c:pt>
              </c:numCache>
            </c:numRef>
          </c:val>
          <c:extLst>
            <c:ext xmlns:c16="http://schemas.microsoft.com/office/drawing/2014/chart" uri="{C3380CC4-5D6E-409C-BE32-E72D297353CC}">
              <c16:uniqueId val="{00000000-F6ED-4A03-ADAB-D9597A51CC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F6ED-4A03-ADAB-D9597A51CC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604.72</c:v>
                </c:pt>
                <c:pt idx="1">
                  <c:v>605.95000000000005</c:v>
                </c:pt>
                <c:pt idx="2">
                  <c:v>610.16</c:v>
                </c:pt>
                <c:pt idx="3">
                  <c:v>586.03</c:v>
                </c:pt>
                <c:pt idx="4">
                  <c:v>578.30999999999995</c:v>
                </c:pt>
              </c:numCache>
            </c:numRef>
          </c:val>
          <c:extLst>
            <c:ext xmlns:c16="http://schemas.microsoft.com/office/drawing/2014/chart" uri="{C3380CC4-5D6E-409C-BE32-E72D297353CC}">
              <c16:uniqueId val="{00000000-72F0-48E7-A2FB-13D3C73126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72F0-48E7-A2FB-13D3C73126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83.96</c:v>
                </c:pt>
                <c:pt idx="1">
                  <c:v>81.73</c:v>
                </c:pt>
                <c:pt idx="2">
                  <c:v>82.6</c:v>
                </c:pt>
                <c:pt idx="3">
                  <c:v>89.62</c:v>
                </c:pt>
                <c:pt idx="4">
                  <c:v>91.5</c:v>
                </c:pt>
              </c:numCache>
            </c:numRef>
          </c:val>
          <c:extLst>
            <c:ext xmlns:c16="http://schemas.microsoft.com/office/drawing/2014/chart" uri="{C3380CC4-5D6E-409C-BE32-E72D297353CC}">
              <c16:uniqueId val="{00000000-13BC-4261-868F-1C9F03AFAF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13BC-4261-868F-1C9F03AFAF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280.19</c:v>
                </c:pt>
                <c:pt idx="1">
                  <c:v>290.17</c:v>
                </c:pt>
                <c:pt idx="2">
                  <c:v>288.43</c:v>
                </c:pt>
                <c:pt idx="3">
                  <c:v>265.95</c:v>
                </c:pt>
                <c:pt idx="4">
                  <c:v>260.79000000000002</c:v>
                </c:pt>
              </c:numCache>
            </c:numRef>
          </c:val>
          <c:extLst>
            <c:ext xmlns:c16="http://schemas.microsoft.com/office/drawing/2014/chart" uri="{C3380CC4-5D6E-409C-BE32-E72D297353CC}">
              <c16:uniqueId val="{00000000-101A-4628-9219-D0582E5D39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101A-4628-9219-D0582E5D39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37"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島根県　江津市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22493</v>
      </c>
      <c r="AM8" s="69"/>
      <c r="AN8" s="69"/>
      <c r="AO8" s="69"/>
      <c r="AP8" s="69"/>
      <c r="AQ8" s="69"/>
      <c r="AR8" s="69"/>
      <c r="AS8" s="69"/>
      <c r="AT8" s="37">
        <f>データ!$S$6</f>
        <v>268.24</v>
      </c>
      <c r="AU8" s="38"/>
      <c r="AV8" s="38"/>
      <c r="AW8" s="38"/>
      <c r="AX8" s="38"/>
      <c r="AY8" s="38"/>
      <c r="AZ8" s="38"/>
      <c r="BA8" s="38"/>
      <c r="BB8" s="58">
        <f>データ!$T$6</f>
        <v>83.85</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61.09</v>
      </c>
      <c r="J10" s="38"/>
      <c r="K10" s="38"/>
      <c r="L10" s="38"/>
      <c r="M10" s="38"/>
      <c r="N10" s="38"/>
      <c r="O10" s="68"/>
      <c r="P10" s="58">
        <f>データ!$P$6</f>
        <v>94.21</v>
      </c>
      <c r="Q10" s="58"/>
      <c r="R10" s="58"/>
      <c r="S10" s="58"/>
      <c r="T10" s="58"/>
      <c r="U10" s="58"/>
      <c r="V10" s="58"/>
      <c r="W10" s="69">
        <f>データ!$Q$6</f>
        <v>4807</v>
      </c>
      <c r="X10" s="69"/>
      <c r="Y10" s="69"/>
      <c r="Z10" s="69"/>
      <c r="AA10" s="69"/>
      <c r="AB10" s="69"/>
      <c r="AC10" s="69"/>
      <c r="AD10" s="2"/>
      <c r="AE10" s="2"/>
      <c r="AF10" s="2"/>
      <c r="AG10" s="2"/>
      <c r="AH10" s="2"/>
      <c r="AI10" s="2"/>
      <c r="AJ10" s="2"/>
      <c r="AK10" s="2"/>
      <c r="AL10" s="69">
        <f>データ!$U$6</f>
        <v>21021</v>
      </c>
      <c r="AM10" s="69"/>
      <c r="AN10" s="69"/>
      <c r="AO10" s="69"/>
      <c r="AP10" s="69"/>
      <c r="AQ10" s="69"/>
      <c r="AR10" s="69"/>
      <c r="AS10" s="69"/>
      <c r="AT10" s="37">
        <f>データ!$V$6</f>
        <v>60.1</v>
      </c>
      <c r="AU10" s="38"/>
      <c r="AV10" s="38"/>
      <c r="AW10" s="38"/>
      <c r="AX10" s="38"/>
      <c r="AY10" s="38"/>
      <c r="AZ10" s="38"/>
      <c r="BA10" s="38"/>
      <c r="BB10" s="58">
        <f>データ!$W$6</f>
        <v>349.77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111</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hGXyp6TfeQXVlh46OKUCg0AlId7oOUZG9o9XkGENSM31gPUcoPD9XcKv3PEUWILjUOCmQ/9OA4Sd61wo+vDnQ==" saltValue="fmPs/fiUPuVPVVybCgpJh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322075</v>
      </c>
      <c r="D6" s="20">
        <f t="shared" si="3"/>
        <v>46</v>
      </c>
      <c r="E6" s="20">
        <f t="shared" si="3"/>
        <v>1</v>
      </c>
      <c r="F6" s="20">
        <f t="shared" si="3"/>
        <v>0</v>
      </c>
      <c r="G6" s="20">
        <f t="shared" si="3"/>
        <v>1</v>
      </c>
      <c r="H6" s="20" t="str">
        <f t="shared" si="3"/>
        <v>島根県　江津市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61.09</v>
      </c>
      <c r="P6" s="21">
        <f t="shared" si="3"/>
        <v>94.21</v>
      </c>
      <c r="Q6" s="21">
        <f t="shared" si="3"/>
        <v>4807</v>
      </c>
      <c r="R6" s="21">
        <f t="shared" si="3"/>
        <v>22493</v>
      </c>
      <c r="S6" s="21">
        <f t="shared" si="3"/>
        <v>268.24</v>
      </c>
      <c r="T6" s="21">
        <f t="shared" si="3"/>
        <v>83.85</v>
      </c>
      <c r="U6" s="21">
        <f t="shared" si="3"/>
        <v>21021</v>
      </c>
      <c r="V6" s="21">
        <f t="shared" si="3"/>
        <v>60.1</v>
      </c>
      <c r="W6" s="21">
        <f t="shared" si="3"/>
        <v>349.77</v>
      </c>
      <c r="X6" s="22">
        <f>IF(X7="",NA(),X7)</f>
        <v>103.39</v>
      </c>
      <c r="Y6" s="22">
        <f t="shared" ref="Y6:AG6" si="4">IF(Y7="",NA(),Y7)</f>
        <v>105.14</v>
      </c>
      <c r="Z6" s="22">
        <f t="shared" si="4"/>
        <v>105.69</v>
      </c>
      <c r="AA6" s="22">
        <f t="shared" si="4"/>
        <v>114.9</v>
      </c>
      <c r="AB6" s="22">
        <f t="shared" si="4"/>
        <v>116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179.61</v>
      </c>
      <c r="AU6" s="22">
        <f t="shared" ref="AU6:BC6" si="6">IF(AU7="",NA(),AU7)</f>
        <v>155.65</v>
      </c>
      <c r="AV6" s="22">
        <f t="shared" si="6"/>
        <v>153.80000000000001</v>
      </c>
      <c r="AW6" s="22">
        <f t="shared" si="6"/>
        <v>160.31</v>
      </c>
      <c r="AX6" s="22">
        <f t="shared" si="6"/>
        <v>178.46</v>
      </c>
      <c r="AY6" s="22">
        <f t="shared" si="6"/>
        <v>359.47</v>
      </c>
      <c r="AZ6" s="22">
        <f t="shared" si="6"/>
        <v>369.69</v>
      </c>
      <c r="BA6" s="22">
        <f t="shared" si="6"/>
        <v>379.08</v>
      </c>
      <c r="BB6" s="22">
        <f t="shared" si="6"/>
        <v>367.55</v>
      </c>
      <c r="BC6" s="22">
        <f t="shared" si="6"/>
        <v>378.56</v>
      </c>
      <c r="BD6" s="21" t="str">
        <f>IF(BD7="","",IF(BD7="-","【-】","【"&amp;SUBSTITUTE(TEXT(BD7,"#,##0.00"),"-","△")&amp;"】"))</f>
        <v>【261.51】</v>
      </c>
      <c r="BE6" s="22">
        <f>IF(BE7="",NA(),BE7)</f>
        <v>604.72</v>
      </c>
      <c r="BF6" s="22">
        <f t="shared" ref="BF6:BN6" si="7">IF(BF7="",NA(),BF7)</f>
        <v>605.95000000000005</v>
      </c>
      <c r="BG6" s="22">
        <f t="shared" si="7"/>
        <v>610.16</v>
      </c>
      <c r="BH6" s="22">
        <f t="shared" si="7"/>
        <v>586.03</v>
      </c>
      <c r="BI6" s="22">
        <f t="shared" si="7"/>
        <v>578.30999999999995</v>
      </c>
      <c r="BJ6" s="22">
        <f t="shared" si="7"/>
        <v>401.79</v>
      </c>
      <c r="BK6" s="22">
        <f t="shared" si="7"/>
        <v>402.99</v>
      </c>
      <c r="BL6" s="22">
        <f t="shared" si="7"/>
        <v>398.98</v>
      </c>
      <c r="BM6" s="22">
        <f t="shared" si="7"/>
        <v>418.68</v>
      </c>
      <c r="BN6" s="22">
        <f t="shared" si="7"/>
        <v>395.68</v>
      </c>
      <c r="BO6" s="21" t="str">
        <f>IF(BO7="","",IF(BO7="-","【-】","【"&amp;SUBSTITUTE(TEXT(BO7,"#,##0.00"),"-","△")&amp;"】"))</f>
        <v>【265.16】</v>
      </c>
      <c r="BP6" s="22">
        <f>IF(BP7="",NA(),BP7)</f>
        <v>83.96</v>
      </c>
      <c r="BQ6" s="22">
        <f t="shared" ref="BQ6:BY6" si="8">IF(BQ7="",NA(),BQ7)</f>
        <v>81.73</v>
      </c>
      <c r="BR6" s="22">
        <f t="shared" si="8"/>
        <v>82.6</v>
      </c>
      <c r="BS6" s="22">
        <f t="shared" si="8"/>
        <v>89.62</v>
      </c>
      <c r="BT6" s="22">
        <f t="shared" si="8"/>
        <v>91.5</v>
      </c>
      <c r="BU6" s="22">
        <f t="shared" si="8"/>
        <v>100.12</v>
      </c>
      <c r="BV6" s="22">
        <f t="shared" si="8"/>
        <v>98.66</v>
      </c>
      <c r="BW6" s="22">
        <f t="shared" si="8"/>
        <v>98.64</v>
      </c>
      <c r="BX6" s="22">
        <f t="shared" si="8"/>
        <v>94.78</v>
      </c>
      <c r="BY6" s="22">
        <f t="shared" si="8"/>
        <v>97.59</v>
      </c>
      <c r="BZ6" s="21" t="str">
        <f>IF(BZ7="","",IF(BZ7="-","【-】","【"&amp;SUBSTITUTE(TEXT(BZ7,"#,##0.00"),"-","△")&amp;"】"))</f>
        <v>【102.35】</v>
      </c>
      <c r="CA6" s="22">
        <f>IF(CA7="",NA(),CA7)</f>
        <v>280.19</v>
      </c>
      <c r="CB6" s="22">
        <f t="shared" ref="CB6:CJ6" si="9">IF(CB7="",NA(),CB7)</f>
        <v>290.17</v>
      </c>
      <c r="CC6" s="22">
        <f t="shared" si="9"/>
        <v>288.43</v>
      </c>
      <c r="CD6" s="22">
        <f t="shared" si="9"/>
        <v>265.95</v>
      </c>
      <c r="CE6" s="22">
        <f t="shared" si="9"/>
        <v>260.79000000000002</v>
      </c>
      <c r="CF6" s="22">
        <f t="shared" si="9"/>
        <v>174.97</v>
      </c>
      <c r="CG6" s="22">
        <f t="shared" si="9"/>
        <v>178.59</v>
      </c>
      <c r="CH6" s="22">
        <f t="shared" si="9"/>
        <v>178.92</v>
      </c>
      <c r="CI6" s="22">
        <f t="shared" si="9"/>
        <v>181.3</v>
      </c>
      <c r="CJ6" s="22">
        <f t="shared" si="9"/>
        <v>181.71</v>
      </c>
      <c r="CK6" s="21" t="str">
        <f>IF(CK7="","",IF(CK7="-","【-】","【"&amp;SUBSTITUTE(TEXT(CK7,"#,##0.00"),"-","△")&amp;"】"))</f>
        <v>【167.74】</v>
      </c>
      <c r="CL6" s="22">
        <f>IF(CL7="",NA(),CL7)</f>
        <v>80.430000000000007</v>
      </c>
      <c r="CM6" s="22">
        <f t="shared" ref="CM6:CU6" si="10">IF(CM7="",NA(),CM7)</f>
        <v>77.42</v>
      </c>
      <c r="CN6" s="22">
        <f t="shared" si="10"/>
        <v>74.41</v>
      </c>
      <c r="CO6" s="22">
        <f t="shared" si="10"/>
        <v>76.53</v>
      </c>
      <c r="CP6" s="22">
        <f t="shared" si="10"/>
        <v>75.53</v>
      </c>
      <c r="CQ6" s="22">
        <f t="shared" si="10"/>
        <v>55.63</v>
      </c>
      <c r="CR6" s="22">
        <f t="shared" si="10"/>
        <v>55.03</v>
      </c>
      <c r="CS6" s="22">
        <f t="shared" si="10"/>
        <v>55.14</v>
      </c>
      <c r="CT6" s="22">
        <f t="shared" si="10"/>
        <v>55.89</v>
      </c>
      <c r="CU6" s="22">
        <f t="shared" si="10"/>
        <v>55.72</v>
      </c>
      <c r="CV6" s="21" t="str">
        <f>IF(CV7="","",IF(CV7="-","【-】","【"&amp;SUBSTITUTE(TEXT(CV7,"#,##0.00"),"-","△")&amp;"】"))</f>
        <v>【60.29】</v>
      </c>
      <c r="CW6" s="22">
        <f>IF(CW7="",NA(),CW7)</f>
        <v>85.25</v>
      </c>
      <c r="CX6" s="22">
        <f t="shared" ref="CX6:DF6" si="11">IF(CX7="",NA(),CX7)</f>
        <v>86.7</v>
      </c>
      <c r="CY6" s="22">
        <f t="shared" si="11"/>
        <v>86.82</v>
      </c>
      <c r="CZ6" s="22">
        <f t="shared" si="11"/>
        <v>85.22</v>
      </c>
      <c r="DA6" s="22">
        <f t="shared" si="11"/>
        <v>85.51</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40.56</v>
      </c>
      <c r="DI6" s="22">
        <f t="shared" ref="DI6:DQ6" si="12">IF(DI7="",NA(),DI7)</f>
        <v>41.33</v>
      </c>
      <c r="DJ6" s="22">
        <f t="shared" si="12"/>
        <v>42.38</v>
      </c>
      <c r="DK6" s="22">
        <f t="shared" si="12"/>
        <v>43.77</v>
      </c>
      <c r="DL6" s="22">
        <f t="shared" si="12"/>
        <v>45.5</v>
      </c>
      <c r="DM6" s="22">
        <f t="shared" si="12"/>
        <v>48.05</v>
      </c>
      <c r="DN6" s="22">
        <f t="shared" si="12"/>
        <v>48.87</v>
      </c>
      <c r="DO6" s="22">
        <f t="shared" si="12"/>
        <v>49.92</v>
      </c>
      <c r="DP6" s="22">
        <f t="shared" si="12"/>
        <v>50.63</v>
      </c>
      <c r="DQ6" s="22">
        <f t="shared" si="12"/>
        <v>51.29</v>
      </c>
      <c r="DR6" s="21" t="str">
        <f>IF(DR7="","",IF(DR7="-","【-】","【"&amp;SUBSTITUTE(TEXT(DR7,"#,##0.00"),"-","△")&amp;"】"))</f>
        <v>【50.88】</v>
      </c>
      <c r="DS6" s="22">
        <f>IF(DS7="",NA(),DS7)</f>
        <v>11.95</v>
      </c>
      <c r="DT6" s="22">
        <f t="shared" ref="DT6:EB6" si="13">IF(DT7="",NA(),DT7)</f>
        <v>11.91</v>
      </c>
      <c r="DU6" s="22">
        <f t="shared" si="13"/>
        <v>12.76</v>
      </c>
      <c r="DV6" s="22">
        <f t="shared" si="13"/>
        <v>12.41</v>
      </c>
      <c r="DW6" s="22">
        <f t="shared" si="13"/>
        <v>14.4</v>
      </c>
      <c r="DX6" s="22">
        <f t="shared" si="13"/>
        <v>13.39</v>
      </c>
      <c r="DY6" s="22">
        <f t="shared" si="13"/>
        <v>14.85</v>
      </c>
      <c r="DZ6" s="22">
        <f t="shared" si="13"/>
        <v>16.88</v>
      </c>
      <c r="EA6" s="22">
        <f t="shared" si="13"/>
        <v>18.28</v>
      </c>
      <c r="EB6" s="22">
        <f t="shared" si="13"/>
        <v>19.61</v>
      </c>
      <c r="EC6" s="21" t="str">
        <f>IF(EC7="","",IF(EC7="-","【-】","【"&amp;SUBSTITUTE(TEXT(EC7,"#,##0.00"),"-","△")&amp;"】"))</f>
        <v>【22.30】</v>
      </c>
      <c r="ED6" s="22">
        <f>IF(ED7="",NA(),ED7)</f>
        <v>0.95</v>
      </c>
      <c r="EE6" s="22">
        <f t="shared" ref="EE6:EM6" si="14">IF(EE7="",NA(),EE7)</f>
        <v>1.08</v>
      </c>
      <c r="EF6" s="22">
        <f t="shared" si="14"/>
        <v>1.03</v>
      </c>
      <c r="EG6" s="22">
        <f t="shared" si="14"/>
        <v>1.1499999999999999</v>
      </c>
      <c r="EH6" s="22">
        <f t="shared" si="14"/>
        <v>0.56000000000000005</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322075</v>
      </c>
      <c r="D7" s="24">
        <v>46</v>
      </c>
      <c r="E7" s="24">
        <v>1</v>
      </c>
      <c r="F7" s="24">
        <v>0</v>
      </c>
      <c r="G7" s="24">
        <v>1</v>
      </c>
      <c r="H7" s="24" t="s">
        <v>92</v>
      </c>
      <c r="I7" s="24" t="s">
        <v>93</v>
      </c>
      <c r="J7" s="24" t="s">
        <v>94</v>
      </c>
      <c r="K7" s="24" t="s">
        <v>95</v>
      </c>
      <c r="L7" s="24" t="s">
        <v>96</v>
      </c>
      <c r="M7" s="24" t="s">
        <v>97</v>
      </c>
      <c r="N7" s="25" t="s">
        <v>98</v>
      </c>
      <c r="O7" s="25">
        <v>61.09</v>
      </c>
      <c r="P7" s="25">
        <v>94.21</v>
      </c>
      <c r="Q7" s="25">
        <v>4807</v>
      </c>
      <c r="R7" s="25">
        <v>22493</v>
      </c>
      <c r="S7" s="25">
        <v>268.24</v>
      </c>
      <c r="T7" s="25">
        <v>83.85</v>
      </c>
      <c r="U7" s="25">
        <v>21021</v>
      </c>
      <c r="V7" s="25">
        <v>60.1</v>
      </c>
      <c r="W7" s="25">
        <v>349.77</v>
      </c>
      <c r="X7" s="25">
        <v>103.39</v>
      </c>
      <c r="Y7" s="25">
        <v>105.14</v>
      </c>
      <c r="Z7" s="25">
        <v>105.69</v>
      </c>
      <c r="AA7" s="25">
        <v>114.9</v>
      </c>
      <c r="AB7" s="25">
        <v>116</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179.61</v>
      </c>
      <c r="AU7" s="25">
        <v>155.65</v>
      </c>
      <c r="AV7" s="25">
        <v>153.80000000000001</v>
      </c>
      <c r="AW7" s="25">
        <v>160.31</v>
      </c>
      <c r="AX7" s="25">
        <v>178.46</v>
      </c>
      <c r="AY7" s="25">
        <v>359.47</v>
      </c>
      <c r="AZ7" s="25">
        <v>369.69</v>
      </c>
      <c r="BA7" s="25">
        <v>379.08</v>
      </c>
      <c r="BB7" s="25">
        <v>367.55</v>
      </c>
      <c r="BC7" s="25">
        <v>378.56</v>
      </c>
      <c r="BD7" s="25">
        <v>261.51</v>
      </c>
      <c r="BE7" s="25">
        <v>604.72</v>
      </c>
      <c r="BF7" s="25">
        <v>605.95000000000005</v>
      </c>
      <c r="BG7" s="25">
        <v>610.16</v>
      </c>
      <c r="BH7" s="25">
        <v>586.03</v>
      </c>
      <c r="BI7" s="25">
        <v>578.30999999999995</v>
      </c>
      <c r="BJ7" s="25">
        <v>401.79</v>
      </c>
      <c r="BK7" s="25">
        <v>402.99</v>
      </c>
      <c r="BL7" s="25">
        <v>398.98</v>
      </c>
      <c r="BM7" s="25">
        <v>418.68</v>
      </c>
      <c r="BN7" s="25">
        <v>395.68</v>
      </c>
      <c r="BO7" s="25">
        <v>265.16000000000003</v>
      </c>
      <c r="BP7" s="25">
        <v>83.96</v>
      </c>
      <c r="BQ7" s="25">
        <v>81.73</v>
      </c>
      <c r="BR7" s="25">
        <v>82.6</v>
      </c>
      <c r="BS7" s="25">
        <v>89.62</v>
      </c>
      <c r="BT7" s="25">
        <v>91.5</v>
      </c>
      <c r="BU7" s="25">
        <v>100.12</v>
      </c>
      <c r="BV7" s="25">
        <v>98.66</v>
      </c>
      <c r="BW7" s="25">
        <v>98.64</v>
      </c>
      <c r="BX7" s="25">
        <v>94.78</v>
      </c>
      <c r="BY7" s="25">
        <v>97.59</v>
      </c>
      <c r="BZ7" s="25">
        <v>102.35</v>
      </c>
      <c r="CA7" s="25">
        <v>280.19</v>
      </c>
      <c r="CB7" s="25">
        <v>290.17</v>
      </c>
      <c r="CC7" s="25">
        <v>288.43</v>
      </c>
      <c r="CD7" s="25">
        <v>265.95</v>
      </c>
      <c r="CE7" s="25">
        <v>260.79000000000002</v>
      </c>
      <c r="CF7" s="25">
        <v>174.97</v>
      </c>
      <c r="CG7" s="25">
        <v>178.59</v>
      </c>
      <c r="CH7" s="25">
        <v>178.92</v>
      </c>
      <c r="CI7" s="25">
        <v>181.3</v>
      </c>
      <c r="CJ7" s="25">
        <v>181.71</v>
      </c>
      <c r="CK7" s="25">
        <v>167.74</v>
      </c>
      <c r="CL7" s="25">
        <v>80.430000000000007</v>
      </c>
      <c r="CM7" s="25">
        <v>77.42</v>
      </c>
      <c r="CN7" s="25">
        <v>74.41</v>
      </c>
      <c r="CO7" s="25">
        <v>76.53</v>
      </c>
      <c r="CP7" s="25">
        <v>75.53</v>
      </c>
      <c r="CQ7" s="25">
        <v>55.63</v>
      </c>
      <c r="CR7" s="25">
        <v>55.03</v>
      </c>
      <c r="CS7" s="25">
        <v>55.14</v>
      </c>
      <c r="CT7" s="25">
        <v>55.89</v>
      </c>
      <c r="CU7" s="25">
        <v>55.72</v>
      </c>
      <c r="CV7" s="25">
        <v>60.29</v>
      </c>
      <c r="CW7" s="25">
        <v>85.25</v>
      </c>
      <c r="CX7" s="25">
        <v>86.7</v>
      </c>
      <c r="CY7" s="25">
        <v>86.82</v>
      </c>
      <c r="CZ7" s="25">
        <v>85.22</v>
      </c>
      <c r="DA7" s="25">
        <v>85.51</v>
      </c>
      <c r="DB7" s="25">
        <v>82.04</v>
      </c>
      <c r="DC7" s="25">
        <v>81.900000000000006</v>
      </c>
      <c r="DD7" s="25">
        <v>81.39</v>
      </c>
      <c r="DE7" s="25">
        <v>81.27</v>
      </c>
      <c r="DF7" s="25">
        <v>81.260000000000005</v>
      </c>
      <c r="DG7" s="25">
        <v>90.12</v>
      </c>
      <c r="DH7" s="25">
        <v>40.56</v>
      </c>
      <c r="DI7" s="25">
        <v>41.33</v>
      </c>
      <c r="DJ7" s="25">
        <v>42.38</v>
      </c>
      <c r="DK7" s="25">
        <v>43.77</v>
      </c>
      <c r="DL7" s="25">
        <v>45.5</v>
      </c>
      <c r="DM7" s="25">
        <v>48.05</v>
      </c>
      <c r="DN7" s="25">
        <v>48.87</v>
      </c>
      <c r="DO7" s="25">
        <v>49.92</v>
      </c>
      <c r="DP7" s="25">
        <v>50.63</v>
      </c>
      <c r="DQ7" s="25">
        <v>51.29</v>
      </c>
      <c r="DR7" s="25">
        <v>50.88</v>
      </c>
      <c r="DS7" s="25">
        <v>11.95</v>
      </c>
      <c r="DT7" s="25">
        <v>11.91</v>
      </c>
      <c r="DU7" s="25">
        <v>12.76</v>
      </c>
      <c r="DV7" s="25">
        <v>12.41</v>
      </c>
      <c r="DW7" s="25">
        <v>14.4</v>
      </c>
      <c r="DX7" s="25">
        <v>13.39</v>
      </c>
      <c r="DY7" s="25">
        <v>14.85</v>
      </c>
      <c r="DZ7" s="25">
        <v>16.88</v>
      </c>
      <c r="EA7" s="25">
        <v>18.28</v>
      </c>
      <c r="EB7" s="25">
        <v>19.61</v>
      </c>
      <c r="EC7" s="25">
        <v>22.3</v>
      </c>
      <c r="ED7" s="25">
        <v>0.95</v>
      </c>
      <c r="EE7" s="25">
        <v>1.08</v>
      </c>
      <c r="EF7" s="25">
        <v>1.03</v>
      </c>
      <c r="EG7" s="25">
        <v>1.1499999999999999</v>
      </c>
      <c r="EH7" s="25">
        <v>0.56000000000000005</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2023-02-11T02:57:12Z</cp:lastPrinted>
  <dcterms:created xsi:type="dcterms:W3CDTF">2022-12-01T01:03:11Z</dcterms:created>
  <dcterms:modified xsi:type="dcterms:W3CDTF">2023-02-11T02:58:08Z</dcterms:modified>
  <cp:category/>
</cp:coreProperties>
</file>