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30116経営比較分析表（R03決算）\2.提出分\"/>
    </mc:Choice>
  </mc:AlternateContent>
  <workbookProtection workbookAlgorithmName="SHA-512" workbookHashValue="gcYX9cCPOIdOE25mXqQZfnvx3Jjit4Y0/sk2dzUzTyiycKnm7Rd4TG/ge7DKjMdTJIIs1yF+nWGb/8OyGr+p8Q==" workbookSaltValue="GRr/8ZSvbNK6WdBnSp6Fx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<sst xmlns="http://schemas.openxmlformats.org/spreadsheetml/2006/main" count="247" uniqueCount="121">
  <si>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</si>
  <si>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</si>
  <si>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</si>
  <si>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</si>
  <si>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</si>
  <si>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</si>
  <si>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</si>
  <si>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</si>
  <si>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</si>
  <si>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</si>
  <si>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</si>
  <si>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</si>
  <si>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</si>
  <si>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</si>
  <si>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</si>
  <si>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</si>
  <si>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</si>
  <si>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</si>
  <si>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</si>
  <si>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</si>
  <si>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</si>
  <si>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</si>
  <si>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</si>
  <si>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</si>
  <si>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</si>
  <si>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</si>
  <si>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</si>
  <si>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</si>
  <si>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</si>
  <si>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</si>
  <si>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</si>
  <si>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</si>
  <si>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</si>
  <si>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</si>
  <si>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</si>
  <si>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</si>
  <si>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</si>
  <si>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</si>
  <si>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</si>
  <si>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</si>
  <si>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</si>
  <si>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</si>
  <si>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</si>
  <si>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</si>
  <si>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</si>
  <si>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</si>
  <si>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</si>
  <si>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</si>
  <si>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</si>
  <si>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</si>
  <si>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</si>
  <si>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</si>
  <si>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</si>
  <si>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</si>
  <si>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</si>
  <si>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</si>
  <si>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</si>
  <si>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</si>
  <si>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</si>
  <si>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</si>
  <si>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</si>
  <si>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</si>
  <si>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</si>
  <si>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</si>
  <si>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</si>
  <si>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</si>
  <si>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</si>
  <si>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</si>
  <si>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</si>
  <si>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</si>
  <si>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</si>
  <si>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</si>
  <si>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</si>
  <si>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</si>
  <si>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</si>
  <si>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</si>
  <si>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</si>
  <si>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</si>
  <si>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</si>
  <si>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</si>
  <si>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</si>
  <si>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</si>
  <si>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</si>
  <si>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</si>
  <si>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</si>
  <si>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</si>
  <si>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</si>
  <si>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</si>
  <si>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</si>
  <si>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</si>
  <si>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</si>
  <si>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</si>
  <si>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</si>
  <si>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</si>
  <si>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</si>
  <si>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</si>
  <si>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</si>
  <si>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</si>
  <si>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</si>
  <si>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</si>
  <si>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</si>
  <si>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</si>
  <si>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</si>
  <si>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</si>
  <si>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</si>
  <si>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</si>
  <si>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</si>
  <si>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</si>
  <si>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</si>
  <si>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</si>
  <si>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</si>
  <si>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</si>
  <si>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</si>
  <si>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</si>
  <si>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</si>
  <si>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</si>
  <si>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</si>
  <si>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</si>
  <si>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・事業開始が平成15年度であり、比較的新しい浄化槽が多いため、法定耐用年数を迎えるまで間があるが、将来的にわたって改修計画の検討をしていく必要がある。
・浄化槽ブロワの故障が年々増加しており、修繕費が増加傾向にあるため、対応策の検討が必要である。</t>
    <rPh sb="38" eb="39">
      <t>ムカ</t>
    </rPh>
    <phoneticPr fontId="4"/>
  </si>
  <si>
    <t>・設置基数の増加により、使用料収入が増加しているものの、汚水処理費用を賄うほどにはなく、維持管理費の節減や料金体系の見直しにより、経営の健全化を図っていく必要がある。</t>
  </si>
  <si>
    <t>・収益的収支比率は上昇傾向にあるが、これは一般会計からの繰入金の増加によるものであり、経費回収率の低さから見て分かるように、使用料収入で汚水処理費用が賄えていない状況にある。
・予算に占める企業債償還の割合が大きく、自主財源のみでは経営が成り立たず、一般会計からの繰入金に頼らざるをえない状況にある。このため、令和３年度に使用料改定を行った。
・事業継続中であり、毎年度浄化槽を新規設置しているため、企業債残高は今後も増加していくことが考えられる。
・施設利用率が全国平均を下回っているのは、浄化槽区域において少子高齢化が急速に進展しているためである。</t>
    <rPh sb="155" eb="157">
      <t>レイワ</t>
    </rPh>
    <rPh sb="158" eb="160">
      <t>ネンド</t>
    </rPh>
    <rPh sb="161" eb="166">
      <t>シヨウリョウカイテイ</t>
    </rPh>
    <rPh sb="167" eb="168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</si>
</sst>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AF-4727-BE68-54CC97202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972376"/>
        <c:axId val="360450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AF-4727-BE68-54CC97202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72376"/>
        <c:axId val="360450760"/>
      </c:lineChart>
      <c:dateAx>
        <c:axId val="359972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450760"/>
        <c:crosses val="autoZero"/>
        <c:auto val="1"/>
        <c:lblOffset val="100"/>
        <c:baseTimeUnit val="years"/>
      </c:dateAx>
      <c:valAx>
        <c:axId val="360450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97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46.04</c:v>
                </c:pt>
                <c:pt idx="1">
                  <c:v>46.02</c:v>
                </c:pt>
                <c:pt idx="2">
                  <c:v>45.07</c:v>
                </c:pt>
                <c:pt idx="3">
                  <c:v>46.98</c:v>
                </c:pt>
                <c:pt idx="4">
                  <c:v>45.12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15-4E03-9E34-423AFFD40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636288"/>
        <c:axId val="36063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59.94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15-4E03-9E34-423AFFD40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636288"/>
        <c:axId val="360636680"/>
      </c:lineChart>
      <c:dateAx>
        <c:axId val="360636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636680"/>
        <c:crosses val="autoZero"/>
        <c:auto val="1"/>
        <c:lblOffset val="100"/>
        <c:baseTimeUnit val="years"/>
      </c:dateAx>
      <c:valAx>
        <c:axId val="36063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63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FC-4673-83E8-D1C021851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640208"/>
        <c:axId val="36064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89.66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FC-4673-83E8-D1C021851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640208"/>
        <c:axId val="360640992"/>
      </c:lineChart>
      <c:dateAx>
        <c:axId val="360640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640992"/>
        <c:crosses val="autoZero"/>
        <c:auto val="1"/>
        <c:lblOffset val="100"/>
        <c:baseTimeUnit val="years"/>
      </c:dateAx>
      <c:valAx>
        <c:axId val="36064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64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94.11</c:v>
                </c:pt>
                <c:pt idx="1">
                  <c:v>95.44</c:v>
                </c:pt>
                <c:pt idx="2">
                  <c:v>99.95</c:v>
                </c:pt>
                <c:pt idx="3">
                  <c:v>99.97</c:v>
                </c:pt>
                <c:pt idx="4">
                  <c:v>100.14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54-4812-94A2-9F8DEB8F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479632"/>
        <c:axId val="36077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54-4812-94A2-9F8DEB8F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79632"/>
        <c:axId val="360771552"/>
      </c:lineChart>
      <c:dateAx>
        <c:axId val="360479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771552"/>
        <c:crosses val="autoZero"/>
        <c:auto val="1"/>
        <c:lblOffset val="100"/>
        <c:baseTimeUnit val="years"/>
      </c:dateAx>
      <c:valAx>
        <c:axId val="36077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47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7A-4B19-A541-E484AC172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66784"/>
        <c:axId val="36086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7A-4B19-A541-E484AC172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66784"/>
        <c:axId val="360867168"/>
      </c:lineChart>
      <c:dateAx>
        <c:axId val="360866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867168"/>
        <c:crosses val="autoZero"/>
        <c:auto val="1"/>
        <c:lblOffset val="100"/>
        <c:baseTimeUnit val="years"/>
      </c:dateAx>
      <c:valAx>
        <c:axId val="36086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6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90-4AEC-A8EE-48F101243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36768"/>
        <c:axId val="36053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90-4AEC-A8EE-48F101243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36768"/>
        <c:axId val="360534416"/>
      </c:lineChart>
      <c:dateAx>
        <c:axId val="360536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534416"/>
        <c:crosses val="autoZero"/>
        <c:auto val="1"/>
        <c:lblOffset val="100"/>
        <c:baseTimeUnit val="years"/>
      </c:dateAx>
      <c:valAx>
        <c:axId val="36053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53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0-4453-A17A-489FFE25D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35592"/>
        <c:axId val="36053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D0-4453-A17A-489FFE25D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35592"/>
        <c:axId val="360536376"/>
      </c:lineChart>
      <c:dateAx>
        <c:axId val="360535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536376"/>
        <c:crosses val="autoZero"/>
        <c:auto val="1"/>
        <c:lblOffset val="100"/>
        <c:baseTimeUnit val="years"/>
      </c:dateAx>
      <c:valAx>
        <c:axId val="36053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535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B7-4C8E-970E-2F4BA2825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37160"/>
        <c:axId val="36053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B7-4C8E-970E-2F4BA2825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37160"/>
        <c:axId val="360535200"/>
      </c:lineChart>
      <c:dateAx>
        <c:axId val="360537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535200"/>
        <c:crosses val="autoZero"/>
        <c:auto val="1"/>
        <c:lblOffset val="100"/>
        <c:baseTimeUnit val="years"/>
      </c:dateAx>
      <c:valAx>
        <c:axId val="36053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537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749.44</c:v>
                </c:pt>
                <c:pt idx="1">
                  <c:v>679.85</c:v>
                </c:pt>
                <c:pt idx="2">
                  <c:v>573.46</c:v>
                </c:pt>
                <c:pt idx="3">
                  <c:v>491.54</c:v>
                </c:pt>
                <c:pt idx="4">
                  <c:v>330.26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1E-4AEC-AA3B-9FD571EC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635504"/>
        <c:axId val="36063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296.89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1E-4AEC-AA3B-9FD571EC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635504"/>
        <c:axId val="360638640"/>
      </c:lineChart>
      <c:dateAx>
        <c:axId val="360635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638640"/>
        <c:crosses val="autoZero"/>
        <c:auto val="1"/>
        <c:lblOffset val="100"/>
        <c:baseTimeUnit val="years"/>
      </c:dateAx>
      <c:valAx>
        <c:axId val="36063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63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58.9</c:v>
                </c:pt>
                <c:pt idx="1">
                  <c:v>57.92</c:v>
                </c:pt>
                <c:pt idx="2">
                  <c:v>54.96</c:v>
                </c:pt>
                <c:pt idx="3">
                  <c:v>59.1</c:v>
                </c:pt>
                <c:pt idx="4">
                  <c:v>62.35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5-49AB-9162-713A902E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633936"/>
        <c:axId val="36063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63.06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75-49AB-9162-713A902E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633936"/>
        <c:axId val="360638248"/>
      </c:lineChart>
      <c:dateAx>
        <c:axId val="36063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638248"/>
        <c:crosses val="autoZero"/>
        <c:auto val="1"/>
        <c:lblOffset val="100"/>
        <c:baseTimeUnit val="years"/>
      </c:dateAx>
      <c:valAx>
        <c:axId val="36063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63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315.31</c:v>
                </c:pt>
                <c:pt idx="1">
                  <c:v>320.81</c:v>
                </c:pt>
                <c:pt idx="2">
                  <c:v>338.49</c:v>
                </c:pt>
                <c:pt idx="3">
                  <c:v>321.42</c:v>
                </c:pt>
                <c:pt idx="4">
                  <c:v>328.83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8E-462E-9D8E-29825F7EC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637072"/>
        <c:axId val="360635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264.77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8E-462E-9D8E-29825F7EC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637072"/>
        <c:axId val="360635112"/>
      </c:lineChart>
      <c:dateAx>
        <c:axId val="360637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635112"/>
        <c:crosses val="autoZero"/>
        <c:auto val="1"/>
        <c:lblOffset val="100"/>
        <c:baseTimeUnit val="years"/>
      </c:dateAx>
      <c:valAx>
        <c:axId val="360635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63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T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島根県　安来市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特定地域生活排水処理</v>
      </c>
      <c r="Q8" s="35"/>
      <c r="R8" s="35"/>
      <c r="S8" s="35"/>
      <c r="T8" s="35"/>
      <c r="U8" s="35"/>
      <c r="V8" s="35"/>
      <c r="W8" s="35" t="str">
        <f>データ!L6</f>
        <v>K2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37116</v>
      </c>
      <c r="AM8" s="37"/>
      <c r="AN8" s="37"/>
      <c r="AO8" s="37"/>
      <c r="AP8" s="37"/>
      <c r="AQ8" s="37"/>
      <c r="AR8" s="37"/>
      <c r="AS8" s="37"/>
      <c r="AT8" s="38">
        <f>データ!T6</f>
        <v>420.93</v>
      </c>
      <c r="AU8" s="38"/>
      <c r="AV8" s="38"/>
      <c r="AW8" s="38"/>
      <c r="AX8" s="38"/>
      <c r="AY8" s="38"/>
      <c r="AZ8" s="38"/>
      <c r="BA8" s="38"/>
      <c r="BB8" s="38">
        <f>データ!U6</f>
        <v>88.18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7.97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3858</v>
      </c>
      <c r="AE10" s="37"/>
      <c r="AF10" s="37"/>
      <c r="AG10" s="37"/>
      <c r="AH10" s="37"/>
      <c r="AI10" s="37"/>
      <c r="AJ10" s="37"/>
      <c r="AK10" s="2"/>
      <c r="AL10" s="37">
        <f>データ!V6</f>
        <v>2939</v>
      </c>
      <c r="AM10" s="37"/>
      <c r="AN10" s="37"/>
      <c r="AO10" s="37"/>
      <c r="AP10" s="37"/>
      <c r="AQ10" s="37"/>
      <c r="AR10" s="37"/>
      <c r="AS10" s="37"/>
      <c r="AT10" s="38">
        <f>データ!W6</f>
        <v>0.26</v>
      </c>
      <c r="AU10" s="38"/>
      <c r="AV10" s="38"/>
      <c r="AW10" s="38"/>
      <c r="AX10" s="38"/>
      <c r="AY10" s="38"/>
      <c r="AZ10" s="38"/>
      <c r="BA10" s="38"/>
      <c r="BB10" s="38">
        <f>データ!X6</f>
        <v>11303.85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120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44</v>
      </c>
      <c r="N86" s="12" t="s">
        <v>45</v>
      </c>
      <c r="O86" s="12" t="str">
        <f>データ!EO6</f>
        <v>【-】</v>
      </c>
    </row>
  </sheetData>
  <sheetProtection algorithmName="SHA-512" hashValue="jTJzv5lHyrsKk5Q1w3nR0PsKAuQ1yUZmo6QPRrPSXl26yeD6gfb8woMNP0NtGcaW0/vEqO4QbWDVYaxuKDNWQw==" saltValue="HAF3dbL8uKFv8h0A9OEaz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2021</v>
      </c>
      <c r="C6" s="19">
        <f t="shared" ref="C6:X6" si="3">C7</f>
        <v>322067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島根県　安来市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7.97</v>
      </c>
      <c r="Q6" s="20">
        <f t="shared" si="3"/>
        <v>100</v>
      </c>
      <c r="R6" s="20">
        <f t="shared" si="3"/>
        <v>3858</v>
      </c>
      <c r="S6" s="20">
        <f t="shared" si="3"/>
        <v>37116</v>
      </c>
      <c r="T6" s="20">
        <f t="shared" si="3"/>
        <v>420.93</v>
      </c>
      <c r="U6" s="20">
        <f t="shared" si="3"/>
        <v>88.18</v>
      </c>
      <c r="V6" s="20">
        <f t="shared" si="3"/>
        <v>2939</v>
      </c>
      <c r="W6" s="20">
        <f t="shared" si="3"/>
        <v>0.26</v>
      </c>
      <c r="X6" s="20">
        <f t="shared" si="3"/>
        <v>11303.85</v>
      </c>
      <c r="Y6" s="21">
        <f>IF(Y7="",NA(),Y7)</f>
        <v>94.11</v>
      </c>
      <c r="Z6" s="21">
        <f t="shared" ref="Z6:AH6" si="4">IF(Z7="",NA(),Z7)</f>
        <v>95.44</v>
      </c>
      <c r="AA6" s="21">
        <f t="shared" si="4"/>
        <v>99.95</v>
      </c>
      <c r="AB6" s="21">
        <f t="shared" si="4"/>
        <v>99.97</v>
      </c>
      <c r="AC6" s="21">
        <f t="shared" si="4"/>
        <v>100.14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749.44</v>
      </c>
      <c r="BG6" s="21">
        <f t="shared" ref="BG6:BO6" si="7">IF(BG7="",NA(),BG7)</f>
        <v>679.85</v>
      </c>
      <c r="BH6" s="21">
        <f t="shared" si="7"/>
        <v>573.46</v>
      </c>
      <c r="BI6" s="21">
        <f t="shared" si="7"/>
        <v>491.54</v>
      </c>
      <c r="BJ6" s="21">
        <f t="shared" si="7"/>
        <v>330.26</v>
      </c>
      <c r="BK6" s="21">
        <f t="shared" si="7"/>
        <v>407.42</v>
      </c>
      <c r="BL6" s="21">
        <f t="shared" si="7"/>
        <v>296.89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58.9</v>
      </c>
      <c r="BR6" s="21">
        <f t="shared" ref="BR6:BZ6" si="8">IF(BR7="",NA(),BR7)</f>
        <v>57.92</v>
      </c>
      <c r="BS6" s="21">
        <f t="shared" si="8"/>
        <v>54.96</v>
      </c>
      <c r="BT6" s="21">
        <f t="shared" si="8"/>
        <v>59.1</v>
      </c>
      <c r="BU6" s="21">
        <f t="shared" si="8"/>
        <v>62.35</v>
      </c>
      <c r="BV6" s="21">
        <f t="shared" si="8"/>
        <v>57.08</v>
      </c>
      <c r="BW6" s="21">
        <f t="shared" si="8"/>
        <v>63.06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315.31</v>
      </c>
      <c r="CC6" s="21">
        <f t="shared" ref="CC6:CK6" si="9">IF(CC7="",NA(),CC7)</f>
        <v>320.81</v>
      </c>
      <c r="CD6" s="21">
        <f t="shared" si="9"/>
        <v>338.49</v>
      </c>
      <c r="CE6" s="21">
        <f t="shared" si="9"/>
        <v>321.42</v>
      </c>
      <c r="CF6" s="21">
        <f t="shared" si="9"/>
        <v>328.83</v>
      </c>
      <c r="CG6" s="21">
        <f t="shared" si="9"/>
        <v>286.86</v>
      </c>
      <c r="CH6" s="21">
        <f t="shared" si="9"/>
        <v>264.77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46.04</v>
      </c>
      <c r="CN6" s="21">
        <f t="shared" ref="CN6:CV6" si="10">IF(CN7="",NA(),CN7)</f>
        <v>46.02</v>
      </c>
      <c r="CO6" s="21">
        <f t="shared" si="10"/>
        <v>45.07</v>
      </c>
      <c r="CP6" s="21">
        <f t="shared" si="10"/>
        <v>46.98</v>
      </c>
      <c r="CQ6" s="21">
        <f t="shared" si="10"/>
        <v>45.12</v>
      </c>
      <c r="CR6" s="21">
        <f t="shared" si="10"/>
        <v>57.22</v>
      </c>
      <c r="CS6" s="21">
        <f t="shared" si="10"/>
        <v>59.94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67.290000000000006</v>
      </c>
      <c r="DD6" s="21">
        <f t="shared" si="11"/>
        <v>89.66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322067</v>
      </c>
      <c r="D7" s="23">
        <v>47</v>
      </c>
      <c r="E7" s="23">
        <v>18</v>
      </c>
      <c r="F7" s="23">
        <v>0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7.97</v>
      </c>
      <c r="Q7" s="24">
        <v>100</v>
      </c>
      <c r="R7" s="24">
        <v>3858</v>
      </c>
      <c r="S7" s="24">
        <v>37116</v>
      </c>
      <c r="T7" s="24">
        <v>420.93</v>
      </c>
      <c r="U7" s="24">
        <v>88.18</v>
      </c>
      <c r="V7" s="24">
        <v>2939</v>
      </c>
      <c r="W7" s="24">
        <v>0.26</v>
      </c>
      <c r="X7" s="24">
        <v>11303.85</v>
      </c>
      <c r="Y7" s="24">
        <v>94.11</v>
      </c>
      <c r="Z7" s="24">
        <v>95.44</v>
      </c>
      <c r="AA7" s="24">
        <v>99.95</v>
      </c>
      <c r="AB7" s="24">
        <v>99.97</v>
      </c>
      <c r="AC7" s="24">
        <v>100.14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749.44</v>
      </c>
      <c r="BG7" s="24">
        <v>679.85</v>
      </c>
      <c r="BH7" s="24">
        <v>573.46</v>
      </c>
      <c r="BI7" s="24">
        <v>491.54</v>
      </c>
      <c r="BJ7" s="24">
        <v>330.26</v>
      </c>
      <c r="BK7" s="24">
        <v>407.42</v>
      </c>
      <c r="BL7" s="24">
        <v>296.89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>
        <v>58.9</v>
      </c>
      <c r="BR7" s="24">
        <v>57.92</v>
      </c>
      <c r="BS7" s="24">
        <v>54.96</v>
      </c>
      <c r="BT7" s="24">
        <v>59.1</v>
      </c>
      <c r="BU7" s="24">
        <v>62.35</v>
      </c>
      <c r="BV7" s="24">
        <v>57.08</v>
      </c>
      <c r="BW7" s="24">
        <v>63.06</v>
      </c>
      <c r="BX7" s="24">
        <v>62.5</v>
      </c>
      <c r="BY7" s="24">
        <v>60.59</v>
      </c>
      <c r="BZ7" s="24">
        <v>60</v>
      </c>
      <c r="CA7" s="24">
        <v>57.71</v>
      </c>
      <c r="CB7" s="24">
        <v>315.31</v>
      </c>
      <c r="CC7" s="24">
        <v>320.81</v>
      </c>
      <c r="CD7" s="24">
        <v>338.49</v>
      </c>
      <c r="CE7" s="24">
        <v>321.42</v>
      </c>
      <c r="CF7" s="24">
        <v>328.83</v>
      </c>
      <c r="CG7" s="24">
        <v>286.86</v>
      </c>
      <c r="CH7" s="24">
        <v>264.77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>
        <v>46.04</v>
      </c>
      <c r="CN7" s="24">
        <v>46.02</v>
      </c>
      <c r="CO7" s="24">
        <v>45.07</v>
      </c>
      <c r="CP7" s="24">
        <v>46.98</v>
      </c>
      <c r="CQ7" s="24">
        <v>45.12</v>
      </c>
      <c r="CR7" s="24">
        <v>57.22</v>
      </c>
      <c r="CS7" s="24">
        <v>59.94</v>
      </c>
      <c r="CT7" s="24">
        <v>59.64</v>
      </c>
      <c r="CU7" s="24">
        <v>58.19</v>
      </c>
      <c r="CV7" s="24">
        <v>56.52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67.290000000000006</v>
      </c>
      <c r="DD7" s="24">
        <v>89.66</v>
      </c>
      <c r="DE7" s="24">
        <v>90.63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105</v>
      </c>
      <c r="EF7" s="24" t="s">
        <v>105</v>
      </c>
      <c r="EG7" s="24" t="s">
        <v>105</v>
      </c>
      <c r="EH7" s="24" t="s">
        <v>105</v>
      </c>
      <c r="EI7" s="24" t="s">
        <v>105</v>
      </c>
      <c r="EJ7" s="24" t="s">
        <v>105</v>
      </c>
      <c r="EK7" s="24" t="s">
        <v>105</v>
      </c>
      <c r="EL7" s="24" t="s">
        <v>105</v>
      </c>
      <c r="EM7" s="24" t="s">
        <v>105</v>
      </c>
      <c r="EN7" s="24" t="s">
        <v>105</v>
      </c>
      <c r="EO7" s="24" t="s">
        <v>105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ys00666</cp:lastModifiedBy>
  <cp:lastPrinted>2023-02-07T01:58:46Z</cp:lastPrinted>
  <dcterms:created xsi:type="dcterms:W3CDTF">2022-12-01T02:07:58Z</dcterms:created>
  <dcterms:modified xsi:type="dcterms:W3CDTF">2023-02-07T01:58:48Z</dcterms:modified>
  <cp:category/>
</cp:coreProperties>
</file>