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pu-files018\市職員\上下水道部\下水道課\管理\公営企業関連\4.経営比較分析\230116経営比較分析表（R03決算）\2.提出分\"/>
    </mc:Choice>
  </mc:AlternateContent>
  <workbookProtection workbookAlgorithmName="SHA-512" workbookHashValue="m+IKucyEZWz5WOgEIsYAyAaUyfg3DyUTr7NlBB6qCVJY3skEStl4rZJyWIPoVE50zki6+L5m/9yTG4Uf3nPmRA==" workbookSaltValue="eLCOJVzIRVQ4+CIwScFB+A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BB8" i="4" s="1"/>
  <c r="T6" i="5"/>
  <c r="S6" i="5"/>
  <c r="R6" i="5"/>
  <c r="AD10" i="4" s="1"/>
  <c r="Q6" i="5"/>
  <c r="W10" i="4" s="1"/>
  <c r="P6" i="5"/>
  <c r="O6" i="5"/>
  <c r="N6" i="5"/>
  <c r="B10" i="4" s="1"/>
  <c r="M6" i="5"/>
  <c r="AD8" i="4" s="1"/>
  <c r="L6" i="5"/>
  <c r="K6" i="5"/>
  <c r="J6" i="5"/>
  <c r="I6" i="5"/>
  <c r="B8" i="4" s="1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BB10" i="4"/>
  <c r="AT10" i="4"/>
  <c r="AL10" i="4"/>
  <c r="P10" i="4"/>
  <c r="I10" i="4"/>
  <c r="AT8" i="4"/>
  <c r="AL8" i="4"/>
  <c r="W8" i="4"/>
  <c r="P8" i="4"/>
  <c r="I8" i="4"/>
  <c r="B6" i="4"/>
</calcChain>
</file>

<file path=xl/sharedStrings.xml><?xml version="1.0" encoding="utf-8"?>
<sst xmlns="http://schemas.openxmlformats.org/spreadsheetml/2006/main" count="236" uniqueCount="121">
  <si>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</si>
  <si>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</si>
  <si>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</si>
  <si>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</si>
  <si>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</si>
  <si>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</si>
  <si>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</si>
  <si>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</si>
  <si>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</si>
  <si>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</si>
  <si>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</si>
  <si>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</si>
  <si>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</si>
  <si>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</si>
  <si>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</si>
  <si>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</si>
  <si>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</si>
  <si>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</si>
  <si>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</si>
  <si>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</si>
  <si>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</si>
  <si>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</si>
  <si>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</si>
  <si>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</si>
  <si>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</si>
  <si>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</si>
  <si>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</si>
  <si>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</si>
  <si>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</si>
  <si>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</si>
  <si>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</si>
  <si>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</si>
  <si>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</si>
  <si>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</si>
  <si>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</si>
  <si>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</si>
  <si>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</si>
  <si>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</si>
  <si>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</si>
  <si>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</si>
  <si>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</si>
  <si>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</si>
  <si>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</si>
  <si>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</si>
  <si>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</si>
  <si>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</si>
  <si>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</si>
  <si>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</si>
  <si>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</si>
  <si>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</si>
  <si>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</si>
  <si>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</si>
  <si>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</si>
  <si>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</si>
  <si>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</si>
  <si>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</si>
  <si>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</si>
  <si>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</si>
  <si>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</si>
  <si>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</si>
  <si>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</si>
  <si>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</si>
  <si>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</si>
  <si>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</si>
  <si>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</si>
  <si>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</si>
  <si>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</si>
  <si>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</si>
  <si>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</si>
  <si>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</si>
  <si>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</si>
  <si>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</si>
  <si>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</si>
  <si>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</si>
  <si>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</si>
  <si>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</si>
  <si>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</si>
  <si>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</si>
  <si>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</si>
  <si>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</si>
  <si>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</si>
  <si>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</si>
  <si>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</si>
  <si>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</si>
  <si>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</si>
  <si>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</si>
  <si>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</si>
  <si>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</si>
  <si>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</si>
  <si>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</si>
  <si>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</si>
  <si>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</si>
  <si>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</si>
  <si>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</si>
  <si>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</si>
  <si>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</si>
  <si>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</si>
  <si>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</si>
  <si>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</si>
  <si>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島根県　安来市</t>
  </si>
  <si>
    <t>法非適用</t>
  </si>
  <si>
    <t>下水道事業</t>
  </si>
  <si>
    <t>小規模集合排水処理</t>
  </si>
  <si>
    <t>I2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</si>
  <si>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</si>
  <si>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</si>
  <si>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</si>
  <si>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</si>
  <si>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</si>
  <si>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</si>
  <si>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</si>
  <si>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</si>
  <si>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</si>
  <si>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</si>
  <si>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</si>
  <si>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</si>
  <si>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</si>
  <si>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</si>
  <si>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・現在のところ、管渠の破損等の状況には至っていない。
・供用開始から16～17年と比較的新しいため、現状では老朽化による影響が発生していないが、今後は長寿命化に向けた取組を検討していく必要がある。</t>
    <rPh sb="1" eb="3">
      <t>ゲンザイ</t>
    </rPh>
    <phoneticPr fontId="4"/>
  </si>
  <si>
    <t>・収益的収支比率は一般会計繰入金の減額により減少傾向にある。経費回収率の低さから見て分かるように、使用料収入で汚水処理費用が賄えていない状況にある。
・経費回収率が全国平均を下回っているのは、未接続世帯が残っているためである。
・予算に占める企業債償還の割合が大きく、自主財源のみでは経営が成り立たず、一般会計からの繰入金に頼らざるをえない状況にある。このため、令和３年度に使用料改定を行った。
・事業完了しており、企業債残高は減少傾向にある。
・水洗化率は減少傾向にあり、節水意識の向上ならびに人口の減少による影響から、使用料収入は減少傾向にある。
・施設利用率が全国平均を下回っているのは、未接続世帯が残っているためである。</t>
    <rPh sb="22" eb="24">
      <t>ゲンショウ</t>
    </rPh>
    <rPh sb="24" eb="26">
      <t>ケイコウ</t>
    </rPh>
    <rPh sb="181" eb="183">
      <t>レイワ</t>
    </rPh>
    <rPh sb="184" eb="186">
      <t>ネンド</t>
    </rPh>
    <rPh sb="187" eb="192">
      <t>シヨウリョウカイテイ</t>
    </rPh>
    <rPh sb="193" eb="194">
      <t>オコナ</t>
    </rPh>
    <rPh sb="229" eb="231">
      <t>ゲンショウ</t>
    </rPh>
    <rPh sb="231" eb="233">
      <t>ケイコウ</t>
    </rPh>
    <phoneticPr fontId="4"/>
  </si>
  <si>
    <t>・事業規模が小さく効率的な運営が困難なため、他事業への転換等抜本的な改革も検討する必要がある。
・将来的に有収水量の大幅な増加は見込めないため、維持管理費の節減や料金体系の見直しにより、経営の健全化を図っていく必要がある。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</si>
</sst>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FCA-430D-AD00-266F815072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9941672"/>
        <c:axId val="360259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FCA-430D-AD00-266F815072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9941672"/>
        <c:axId val="360259448"/>
      </c:lineChart>
      <c:dateAx>
        <c:axId val="359941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60259448"/>
        <c:crosses val="autoZero"/>
        <c:auto val="1"/>
        <c:lblOffset val="100"/>
        <c:baseTimeUnit val="years"/>
      </c:dateAx>
      <c:valAx>
        <c:axId val="360259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9941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31.58</c:v>
                </c:pt>
                <c:pt idx="1">
                  <c:v>28.95</c:v>
                </c:pt>
                <c:pt idx="2">
                  <c:v>28.95</c:v>
                </c:pt>
                <c:pt idx="3">
                  <c:v>28.95</c:v>
                </c:pt>
                <c:pt idx="4">
                  <c:v>28.95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B45-4982-A6CE-8ABFC30952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0842808"/>
        <c:axId val="360848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39.15</c:v>
                </c:pt>
                <c:pt idx="1">
                  <c:v>39.76</c:v>
                </c:pt>
                <c:pt idx="2">
                  <c:v>34.68</c:v>
                </c:pt>
                <c:pt idx="3">
                  <c:v>34.700000000000003</c:v>
                </c:pt>
                <c:pt idx="4">
                  <c:v>46.83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B45-4982-A6CE-8ABFC30952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0842808"/>
        <c:axId val="360848296"/>
      </c:lineChart>
      <c:dateAx>
        <c:axId val="36084280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60848296"/>
        <c:crosses val="autoZero"/>
        <c:auto val="1"/>
        <c:lblOffset val="100"/>
        <c:baseTimeUnit val="years"/>
      </c:dateAx>
      <c:valAx>
        <c:axId val="360848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608428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89.04</c:v>
                </c:pt>
                <c:pt idx="1">
                  <c:v>90.14</c:v>
                </c:pt>
                <c:pt idx="2">
                  <c:v>89.71</c:v>
                </c:pt>
                <c:pt idx="3">
                  <c:v>86.76</c:v>
                </c:pt>
                <c:pt idx="4">
                  <c:v>85.92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DE4-43E5-98D3-6AEF4D17C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0847904"/>
        <c:axId val="360842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89.54</c:v>
                </c:pt>
                <c:pt idx="1">
                  <c:v>83.43</c:v>
                </c:pt>
                <c:pt idx="2">
                  <c:v>90.33</c:v>
                </c:pt>
                <c:pt idx="3">
                  <c:v>90.04</c:v>
                </c:pt>
                <c:pt idx="4">
                  <c:v>90.58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DE4-43E5-98D3-6AEF4D17C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0847904"/>
        <c:axId val="360842024"/>
      </c:lineChart>
      <c:dateAx>
        <c:axId val="3608479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60842024"/>
        <c:crosses val="autoZero"/>
        <c:auto val="1"/>
        <c:lblOffset val="100"/>
        <c:baseTimeUnit val="years"/>
      </c:dateAx>
      <c:valAx>
        <c:axId val="360842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608479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83.7</c:v>
                </c:pt>
                <c:pt idx="1">
                  <c:v>76.98</c:v>
                </c:pt>
                <c:pt idx="2">
                  <c:v>74.989999999999995</c:v>
                </c:pt>
                <c:pt idx="3">
                  <c:v>76.78</c:v>
                </c:pt>
                <c:pt idx="4">
                  <c:v>76.28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4E3-40A8-8E59-8959ACE30D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0275248"/>
        <c:axId val="360310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4E3-40A8-8E59-8959ACE30D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0275248"/>
        <c:axId val="360310056"/>
      </c:lineChart>
      <c:dateAx>
        <c:axId val="3602752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60310056"/>
        <c:crosses val="autoZero"/>
        <c:auto val="1"/>
        <c:lblOffset val="100"/>
        <c:baseTimeUnit val="years"/>
      </c:dateAx>
      <c:valAx>
        <c:axId val="360310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602752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0B5-4815-A9D4-1924A4B98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0791624"/>
        <c:axId val="360402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0B5-4815-A9D4-1924A4B98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0791624"/>
        <c:axId val="360402408"/>
      </c:lineChart>
      <c:dateAx>
        <c:axId val="36079162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60402408"/>
        <c:crosses val="autoZero"/>
        <c:auto val="1"/>
        <c:lblOffset val="100"/>
        <c:baseTimeUnit val="years"/>
      </c:dateAx>
      <c:valAx>
        <c:axId val="360402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607916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B86-4BA1-BC7A-18D2859FD9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0468824"/>
        <c:axId val="3604715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B86-4BA1-BC7A-18D2859FD9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0468824"/>
        <c:axId val="360471568"/>
      </c:lineChart>
      <c:dateAx>
        <c:axId val="36046882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60471568"/>
        <c:crosses val="autoZero"/>
        <c:auto val="1"/>
        <c:lblOffset val="100"/>
        <c:baseTimeUnit val="years"/>
      </c:dateAx>
      <c:valAx>
        <c:axId val="3604715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60468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5CB-4384-8085-DDC913A1CB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0470000"/>
        <c:axId val="360468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5CB-4384-8085-DDC913A1CB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0470000"/>
        <c:axId val="360468432"/>
      </c:lineChart>
      <c:dateAx>
        <c:axId val="36047000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60468432"/>
        <c:crosses val="autoZero"/>
        <c:auto val="1"/>
        <c:lblOffset val="100"/>
        <c:baseTimeUnit val="years"/>
      </c:dateAx>
      <c:valAx>
        <c:axId val="360468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604700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9BB-43F2-BB18-ED5E8B74D8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0470784"/>
        <c:axId val="360471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9BB-43F2-BB18-ED5E8B74D8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0470784"/>
        <c:axId val="360471176"/>
      </c:lineChart>
      <c:dateAx>
        <c:axId val="3604707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60471176"/>
        <c:crosses val="autoZero"/>
        <c:auto val="1"/>
        <c:lblOffset val="100"/>
        <c:baseTimeUnit val="years"/>
      </c:dateAx>
      <c:valAx>
        <c:axId val="360471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604707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2840.94</c:v>
                </c:pt>
                <c:pt idx="1">
                  <c:v>2755.49</c:v>
                </c:pt>
                <c:pt idx="2">
                  <c:v>2137.25</c:v>
                </c:pt>
                <c:pt idx="3">
                  <c:v>1773.59</c:v>
                </c:pt>
                <c:pt idx="4">
                  <c:v>1003.55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85-424D-A876-7AA8757851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0842416"/>
        <c:axId val="360845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2559.94</c:v>
                </c:pt>
                <c:pt idx="1">
                  <c:v>2834.34</c:v>
                </c:pt>
                <c:pt idx="2">
                  <c:v>1748.51</c:v>
                </c:pt>
                <c:pt idx="3">
                  <c:v>1640.16</c:v>
                </c:pt>
                <c:pt idx="4">
                  <c:v>1521.05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485-424D-A876-7AA8757851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0842416"/>
        <c:axId val="360845160"/>
      </c:lineChart>
      <c:dateAx>
        <c:axId val="3608424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60845160"/>
        <c:crosses val="autoZero"/>
        <c:auto val="1"/>
        <c:lblOffset val="100"/>
        <c:baseTimeUnit val="years"/>
      </c:dateAx>
      <c:valAx>
        <c:axId val="360845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608424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35.450000000000003</c:v>
                </c:pt>
                <c:pt idx="1">
                  <c:v>31.93</c:v>
                </c:pt>
                <c:pt idx="2">
                  <c:v>30.72</c:v>
                </c:pt>
                <c:pt idx="3">
                  <c:v>33.200000000000003</c:v>
                </c:pt>
                <c:pt idx="4">
                  <c:v>33.68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1D1-432F-9DAB-47E11C160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0845944"/>
        <c:axId val="360841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37.82</c:v>
                </c:pt>
                <c:pt idx="1">
                  <c:v>37.979999999999997</c:v>
                </c:pt>
                <c:pt idx="2">
                  <c:v>34.99</c:v>
                </c:pt>
                <c:pt idx="3">
                  <c:v>38.270000000000003</c:v>
                </c:pt>
                <c:pt idx="4">
                  <c:v>37.520000000000003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1D1-432F-9DAB-47E11C160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0845944"/>
        <c:axId val="360841240"/>
      </c:lineChart>
      <c:dateAx>
        <c:axId val="3608459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60841240"/>
        <c:crosses val="autoZero"/>
        <c:auto val="1"/>
        <c:lblOffset val="100"/>
        <c:baseTimeUnit val="years"/>
      </c:dateAx>
      <c:valAx>
        <c:axId val="360841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608459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549.76</c:v>
                </c:pt>
                <c:pt idx="1">
                  <c:v>606.91</c:v>
                </c:pt>
                <c:pt idx="2">
                  <c:v>639.02</c:v>
                </c:pt>
                <c:pt idx="3">
                  <c:v>603.55999999999995</c:v>
                </c:pt>
                <c:pt idx="4">
                  <c:v>651.19000000000005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1EE-408A-95E3-57BBBCDDCD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0843592"/>
        <c:axId val="360846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482.51</c:v>
                </c:pt>
                <c:pt idx="1">
                  <c:v>484.48</c:v>
                </c:pt>
                <c:pt idx="2">
                  <c:v>520.91999999999996</c:v>
                </c:pt>
                <c:pt idx="3">
                  <c:v>486.77</c:v>
                </c:pt>
                <c:pt idx="4">
                  <c:v>502.1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1EE-408A-95E3-57BBBCDDCD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0843592"/>
        <c:axId val="360846728"/>
      </c:lineChart>
      <c:dateAx>
        <c:axId val="360843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60846728"/>
        <c:crosses val="autoZero"/>
        <c:auto val="1"/>
        <c:lblOffset val="100"/>
        <c:baseTimeUnit val="years"/>
      </c:dateAx>
      <c:valAx>
        <c:axId val="360846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60843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【1,522.01】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【90.42】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【46.97】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【497.52】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T1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15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15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0" t="str">
        <f>データ!H6</f>
        <v>島根県　安来市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15">
      <c r="A8" s="2"/>
      <c r="B8" s="40" t="str">
        <f>データ!I6</f>
        <v>法非適用</v>
      </c>
      <c r="C8" s="40"/>
      <c r="D8" s="40"/>
      <c r="E8" s="40"/>
      <c r="F8" s="40"/>
      <c r="G8" s="40"/>
      <c r="H8" s="40"/>
      <c r="I8" s="40" t="str">
        <f>データ!J6</f>
        <v>下水道事業</v>
      </c>
      <c r="J8" s="40"/>
      <c r="K8" s="40"/>
      <c r="L8" s="40"/>
      <c r="M8" s="40"/>
      <c r="N8" s="40"/>
      <c r="O8" s="40"/>
      <c r="P8" s="40" t="str">
        <f>データ!K6</f>
        <v>小規模集合排水処理</v>
      </c>
      <c r="Q8" s="40"/>
      <c r="R8" s="40"/>
      <c r="S8" s="40"/>
      <c r="T8" s="40"/>
      <c r="U8" s="40"/>
      <c r="V8" s="40"/>
      <c r="W8" s="40" t="str">
        <f>データ!L6</f>
        <v>I2</v>
      </c>
      <c r="X8" s="40"/>
      <c r="Y8" s="40"/>
      <c r="Z8" s="40"/>
      <c r="AA8" s="40"/>
      <c r="AB8" s="40"/>
      <c r="AC8" s="40"/>
      <c r="AD8" s="41" t="str">
        <f>データ!$M$6</f>
        <v>非設置</v>
      </c>
      <c r="AE8" s="41"/>
      <c r="AF8" s="41"/>
      <c r="AG8" s="41"/>
      <c r="AH8" s="41"/>
      <c r="AI8" s="41"/>
      <c r="AJ8" s="41"/>
      <c r="AK8" s="3"/>
      <c r="AL8" s="42">
        <f>データ!S6</f>
        <v>37116</v>
      </c>
      <c r="AM8" s="42"/>
      <c r="AN8" s="42"/>
      <c r="AO8" s="42"/>
      <c r="AP8" s="42"/>
      <c r="AQ8" s="42"/>
      <c r="AR8" s="42"/>
      <c r="AS8" s="42"/>
      <c r="AT8" s="35">
        <f>データ!T6</f>
        <v>420.93</v>
      </c>
      <c r="AU8" s="35"/>
      <c r="AV8" s="35"/>
      <c r="AW8" s="35"/>
      <c r="AX8" s="35"/>
      <c r="AY8" s="35"/>
      <c r="AZ8" s="35"/>
      <c r="BA8" s="35"/>
      <c r="BB8" s="35">
        <f>データ!U6</f>
        <v>88.18</v>
      </c>
      <c r="BC8" s="35"/>
      <c r="BD8" s="35"/>
      <c r="BE8" s="35"/>
      <c r="BF8" s="35"/>
      <c r="BG8" s="35"/>
      <c r="BH8" s="35"/>
      <c r="BI8" s="35"/>
      <c r="BJ8" s="3"/>
      <c r="BK8" s="3"/>
      <c r="BL8" s="36" t="s">
        <v>10</v>
      </c>
      <c r="BM8" s="37"/>
      <c r="BN8" s="38" t="s">
        <v>11</v>
      </c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9"/>
    </row>
    <row r="9" spans="1:78" ht="18.75" customHeight="1" x14ac:dyDescent="0.15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35" t="str">
        <f>データ!N6</f>
        <v>-</v>
      </c>
      <c r="C10" s="35"/>
      <c r="D10" s="35"/>
      <c r="E10" s="35"/>
      <c r="F10" s="35"/>
      <c r="G10" s="35"/>
      <c r="H10" s="35"/>
      <c r="I10" s="35" t="str">
        <f>データ!O6</f>
        <v>該当数値なし</v>
      </c>
      <c r="J10" s="35"/>
      <c r="K10" s="35"/>
      <c r="L10" s="35"/>
      <c r="M10" s="35"/>
      <c r="N10" s="35"/>
      <c r="O10" s="35"/>
      <c r="P10" s="35">
        <f>データ!P6</f>
        <v>0.19</v>
      </c>
      <c r="Q10" s="35"/>
      <c r="R10" s="35"/>
      <c r="S10" s="35"/>
      <c r="T10" s="35"/>
      <c r="U10" s="35"/>
      <c r="V10" s="35"/>
      <c r="W10" s="35">
        <f>データ!Q6</f>
        <v>100</v>
      </c>
      <c r="X10" s="35"/>
      <c r="Y10" s="35"/>
      <c r="Z10" s="35"/>
      <c r="AA10" s="35"/>
      <c r="AB10" s="35"/>
      <c r="AC10" s="35"/>
      <c r="AD10" s="42">
        <f>データ!R6</f>
        <v>3858</v>
      </c>
      <c r="AE10" s="42"/>
      <c r="AF10" s="42"/>
      <c r="AG10" s="42"/>
      <c r="AH10" s="42"/>
      <c r="AI10" s="42"/>
      <c r="AJ10" s="42"/>
      <c r="AK10" s="2"/>
      <c r="AL10" s="42">
        <f>データ!V6</f>
        <v>71</v>
      </c>
      <c r="AM10" s="42"/>
      <c r="AN10" s="42"/>
      <c r="AO10" s="42"/>
      <c r="AP10" s="42"/>
      <c r="AQ10" s="42"/>
      <c r="AR10" s="42"/>
      <c r="AS10" s="42"/>
      <c r="AT10" s="35">
        <f>データ!W6</f>
        <v>0.01</v>
      </c>
      <c r="AU10" s="35"/>
      <c r="AV10" s="35"/>
      <c r="AW10" s="35"/>
      <c r="AX10" s="35"/>
      <c r="AY10" s="35"/>
      <c r="AZ10" s="35"/>
      <c r="BA10" s="35"/>
      <c r="BB10" s="35">
        <f>データ!X6</f>
        <v>7100</v>
      </c>
      <c r="BC10" s="35"/>
      <c r="BD10" s="35"/>
      <c r="BE10" s="35"/>
      <c r="BF10" s="35"/>
      <c r="BG10" s="35"/>
      <c r="BH10" s="35"/>
      <c r="BI10" s="35"/>
      <c r="BJ10" s="2"/>
      <c r="BK10" s="2"/>
      <c r="BL10" s="67" t="s">
        <v>22</v>
      </c>
      <c r="BM10" s="68"/>
      <c r="BN10" s="69" t="s">
        <v>23</v>
      </c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70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3" t="s">
        <v>24</v>
      </c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  <c r="BY13" s="54"/>
      <c r="BZ13" s="54"/>
    </row>
    <row r="14" spans="1:78" ht="13.5" customHeight="1" x14ac:dyDescent="0.15">
      <c r="A14" s="2"/>
      <c r="B14" s="55" t="s">
        <v>25</v>
      </c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7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58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60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1" t="s">
        <v>119</v>
      </c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3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1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3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1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3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1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3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1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3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1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3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1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3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1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3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1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3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1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3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1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3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1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3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1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3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1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3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1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3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1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3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1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3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1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3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1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3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1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3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1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3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1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3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1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3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1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3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1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3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1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3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1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3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1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3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4"/>
      <c r="BM44" s="65"/>
      <c r="BN44" s="65"/>
      <c r="BO44" s="65"/>
      <c r="BP44" s="65"/>
      <c r="BQ44" s="65"/>
      <c r="BR44" s="65"/>
      <c r="BS44" s="65"/>
      <c r="BT44" s="65"/>
      <c r="BU44" s="65"/>
      <c r="BV44" s="65"/>
      <c r="BW44" s="65"/>
      <c r="BX44" s="65"/>
      <c r="BY44" s="65"/>
      <c r="BZ44" s="66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1" t="s">
        <v>118</v>
      </c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3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1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3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1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  <c r="BY49" s="62"/>
      <c r="BZ49" s="63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1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3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1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3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1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3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1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3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1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3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1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2"/>
      <c r="BZ55" s="63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1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3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1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3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1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3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1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3"/>
    </row>
    <row r="60" spans="1:78" ht="13.5" customHeight="1" x14ac:dyDescent="0.15">
      <c r="A60" s="2"/>
      <c r="B60" s="58" t="s">
        <v>28</v>
      </c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59"/>
      <c r="BD60" s="59"/>
      <c r="BE60" s="59"/>
      <c r="BF60" s="59"/>
      <c r="BG60" s="59"/>
      <c r="BH60" s="59"/>
      <c r="BI60" s="59"/>
      <c r="BJ60" s="60"/>
      <c r="BK60" s="2"/>
      <c r="BL60" s="61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3"/>
    </row>
    <row r="61" spans="1:78" ht="13.5" customHeight="1" x14ac:dyDescent="0.15">
      <c r="A61" s="2"/>
      <c r="B61" s="58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59"/>
      <c r="AS61" s="59"/>
      <c r="AT61" s="59"/>
      <c r="AU61" s="59"/>
      <c r="AV61" s="59"/>
      <c r="AW61" s="59"/>
      <c r="AX61" s="59"/>
      <c r="AY61" s="59"/>
      <c r="AZ61" s="59"/>
      <c r="BA61" s="59"/>
      <c r="BB61" s="59"/>
      <c r="BC61" s="59"/>
      <c r="BD61" s="59"/>
      <c r="BE61" s="59"/>
      <c r="BF61" s="59"/>
      <c r="BG61" s="59"/>
      <c r="BH61" s="59"/>
      <c r="BI61" s="59"/>
      <c r="BJ61" s="60"/>
      <c r="BK61" s="2"/>
      <c r="BL61" s="61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  <c r="BY61" s="62"/>
      <c r="BZ61" s="63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1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  <c r="BY62" s="62"/>
      <c r="BZ62" s="63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4"/>
      <c r="BM63" s="65"/>
      <c r="BN63" s="65"/>
      <c r="BO63" s="65"/>
      <c r="BP63" s="65"/>
      <c r="BQ63" s="65"/>
      <c r="BR63" s="65"/>
      <c r="BS63" s="65"/>
      <c r="BT63" s="65"/>
      <c r="BU63" s="65"/>
      <c r="BV63" s="65"/>
      <c r="BW63" s="65"/>
      <c r="BX63" s="65"/>
      <c r="BY63" s="65"/>
      <c r="BZ63" s="66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1" t="s">
        <v>120</v>
      </c>
      <c r="BM66" s="62"/>
      <c r="BN66" s="62"/>
      <c r="BO66" s="62"/>
      <c r="BP66" s="62"/>
      <c r="BQ66" s="62"/>
      <c r="BR66" s="62"/>
      <c r="BS66" s="62"/>
      <c r="BT66" s="62"/>
      <c r="BU66" s="62"/>
      <c r="BV66" s="62"/>
      <c r="BW66" s="62"/>
      <c r="BX66" s="62"/>
      <c r="BY66" s="62"/>
      <c r="BZ66" s="63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1"/>
      <c r="BM67" s="62"/>
      <c r="BN67" s="62"/>
      <c r="BO67" s="62"/>
      <c r="BP67" s="62"/>
      <c r="BQ67" s="62"/>
      <c r="BR67" s="62"/>
      <c r="BS67" s="62"/>
      <c r="BT67" s="62"/>
      <c r="BU67" s="62"/>
      <c r="BV67" s="62"/>
      <c r="BW67" s="62"/>
      <c r="BX67" s="62"/>
      <c r="BY67" s="62"/>
      <c r="BZ67" s="63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1"/>
      <c r="BM68" s="62"/>
      <c r="BN68" s="62"/>
      <c r="BO68" s="62"/>
      <c r="BP68" s="62"/>
      <c r="BQ68" s="62"/>
      <c r="BR68" s="62"/>
      <c r="BS68" s="62"/>
      <c r="BT68" s="62"/>
      <c r="BU68" s="62"/>
      <c r="BV68" s="62"/>
      <c r="BW68" s="62"/>
      <c r="BX68" s="62"/>
      <c r="BY68" s="62"/>
      <c r="BZ68" s="63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1"/>
      <c r="BM69" s="62"/>
      <c r="BN69" s="62"/>
      <c r="BO69" s="62"/>
      <c r="BP69" s="62"/>
      <c r="BQ69" s="62"/>
      <c r="BR69" s="62"/>
      <c r="BS69" s="62"/>
      <c r="BT69" s="62"/>
      <c r="BU69" s="62"/>
      <c r="BV69" s="62"/>
      <c r="BW69" s="62"/>
      <c r="BX69" s="62"/>
      <c r="BY69" s="62"/>
      <c r="BZ69" s="63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1"/>
      <c r="BM70" s="62"/>
      <c r="BN70" s="62"/>
      <c r="BO70" s="62"/>
      <c r="BP70" s="62"/>
      <c r="BQ70" s="62"/>
      <c r="BR70" s="62"/>
      <c r="BS70" s="62"/>
      <c r="BT70" s="62"/>
      <c r="BU70" s="62"/>
      <c r="BV70" s="62"/>
      <c r="BW70" s="62"/>
      <c r="BX70" s="62"/>
      <c r="BY70" s="62"/>
      <c r="BZ70" s="63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1"/>
      <c r="BM71" s="62"/>
      <c r="BN71" s="62"/>
      <c r="BO71" s="62"/>
      <c r="BP71" s="62"/>
      <c r="BQ71" s="62"/>
      <c r="BR71" s="62"/>
      <c r="BS71" s="62"/>
      <c r="BT71" s="62"/>
      <c r="BU71" s="62"/>
      <c r="BV71" s="62"/>
      <c r="BW71" s="62"/>
      <c r="BX71" s="62"/>
      <c r="BY71" s="62"/>
      <c r="BZ71" s="63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1"/>
      <c r="BM72" s="62"/>
      <c r="BN72" s="62"/>
      <c r="BO72" s="62"/>
      <c r="BP72" s="62"/>
      <c r="BQ72" s="62"/>
      <c r="BR72" s="62"/>
      <c r="BS72" s="62"/>
      <c r="BT72" s="62"/>
      <c r="BU72" s="62"/>
      <c r="BV72" s="62"/>
      <c r="BW72" s="62"/>
      <c r="BX72" s="62"/>
      <c r="BY72" s="62"/>
      <c r="BZ72" s="63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1"/>
      <c r="BM73" s="62"/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  <c r="BY73" s="62"/>
      <c r="BZ73" s="63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1"/>
      <c r="BM74" s="62"/>
      <c r="BN74" s="62"/>
      <c r="BO74" s="62"/>
      <c r="BP74" s="62"/>
      <c r="BQ74" s="62"/>
      <c r="BR74" s="62"/>
      <c r="BS74" s="62"/>
      <c r="BT74" s="62"/>
      <c r="BU74" s="62"/>
      <c r="BV74" s="62"/>
      <c r="BW74" s="62"/>
      <c r="BX74" s="62"/>
      <c r="BY74" s="62"/>
      <c r="BZ74" s="63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1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2"/>
      <c r="BZ75" s="63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1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  <c r="BY76" s="62"/>
      <c r="BZ76" s="63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1"/>
      <c r="BM77" s="62"/>
      <c r="BN77" s="62"/>
      <c r="BO77" s="62"/>
      <c r="BP77" s="62"/>
      <c r="BQ77" s="62"/>
      <c r="BR77" s="62"/>
      <c r="BS77" s="62"/>
      <c r="BT77" s="62"/>
      <c r="BU77" s="62"/>
      <c r="BV77" s="62"/>
      <c r="BW77" s="62"/>
      <c r="BX77" s="62"/>
      <c r="BY77" s="62"/>
      <c r="BZ77" s="63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1"/>
      <c r="BM78" s="62"/>
      <c r="BN78" s="62"/>
      <c r="BO78" s="62"/>
      <c r="BP78" s="62"/>
      <c r="BQ78" s="62"/>
      <c r="BR78" s="62"/>
      <c r="BS78" s="62"/>
      <c r="BT78" s="62"/>
      <c r="BU78" s="62"/>
      <c r="BV78" s="62"/>
      <c r="BW78" s="62"/>
      <c r="BX78" s="62"/>
      <c r="BY78" s="62"/>
      <c r="BZ78" s="63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1"/>
      <c r="BM79" s="62"/>
      <c r="BN79" s="62"/>
      <c r="BO79" s="62"/>
      <c r="BP79" s="62"/>
      <c r="BQ79" s="62"/>
      <c r="BR79" s="62"/>
      <c r="BS79" s="62"/>
      <c r="BT79" s="62"/>
      <c r="BU79" s="62"/>
      <c r="BV79" s="62"/>
      <c r="BW79" s="62"/>
      <c r="BX79" s="62"/>
      <c r="BY79" s="62"/>
      <c r="BZ79" s="63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1"/>
      <c r="BM80" s="62"/>
      <c r="BN80" s="62"/>
      <c r="BO80" s="62"/>
      <c r="BP80" s="62"/>
      <c r="BQ80" s="62"/>
      <c r="BR80" s="62"/>
      <c r="BS80" s="62"/>
      <c r="BT80" s="62"/>
      <c r="BU80" s="62"/>
      <c r="BV80" s="62"/>
      <c r="BW80" s="62"/>
      <c r="BX80" s="62"/>
      <c r="BY80" s="62"/>
      <c r="BZ80" s="63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1"/>
      <c r="BM81" s="62"/>
      <c r="BN81" s="62"/>
      <c r="BO81" s="62"/>
      <c r="BP81" s="62"/>
      <c r="BQ81" s="62"/>
      <c r="BR81" s="62"/>
      <c r="BS81" s="62"/>
      <c r="BT81" s="62"/>
      <c r="BU81" s="62"/>
      <c r="BV81" s="62"/>
      <c r="BW81" s="62"/>
      <c r="BX81" s="62"/>
      <c r="BY81" s="62"/>
      <c r="BZ81" s="63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4"/>
      <c r="BM82" s="65"/>
      <c r="BN82" s="65"/>
      <c r="BO82" s="65"/>
      <c r="BP82" s="65"/>
      <c r="BQ82" s="65"/>
      <c r="BR82" s="65"/>
      <c r="BS82" s="65"/>
      <c r="BT82" s="65"/>
      <c r="BU82" s="65"/>
      <c r="BV82" s="65"/>
      <c r="BW82" s="65"/>
      <c r="BX82" s="65"/>
      <c r="BY82" s="65"/>
      <c r="BZ82" s="66"/>
    </row>
    <row r="83" spans="1:78" x14ac:dyDescent="0.15">
      <c r="C83" s="71" t="s">
        <v>30</v>
      </c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【1,522.01】</v>
      </c>
      <c r="I86" s="12" t="str">
        <f>データ!CA6</f>
        <v>【37.79】</v>
      </c>
      <c r="J86" s="12" t="str">
        <f>データ!CL6</f>
        <v>【497.52】</v>
      </c>
      <c r="K86" s="12" t="str">
        <f>データ!CW6</f>
        <v>【46.97】</v>
      </c>
      <c r="L86" s="12" t="str">
        <f>データ!DH6</f>
        <v>【90.42】</v>
      </c>
      <c r="M86" s="12" t="s">
        <v>44</v>
      </c>
      <c r="N86" s="12" t="s">
        <v>45</v>
      </c>
      <c r="O86" s="12" t="str">
        <f>データ!EO6</f>
        <v>【0.00】</v>
      </c>
    </row>
  </sheetData>
  <sheetProtection algorithmName="SHA-512" hashValue="X4SJUkCJHtxJEhrbmP385HgPRgRxtqhANmQs5q6E68YWC2xHvotdoGAfF3GEutKSsKuRlNvM0jMyQd8v2fzeWg==" saltValue="RRsSTc3HfQizZEgNzVnSUQ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AL10:AS10"/>
    <mergeCell ref="AT10:BA10"/>
    <mergeCell ref="BB10:BI10"/>
    <mergeCell ref="BL10:BM10"/>
    <mergeCell ref="BN10:BY10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P9:V9"/>
    <mergeCell ref="W9:AC9"/>
    <mergeCell ref="AD9:AJ9"/>
    <mergeCell ref="AL8:AS8"/>
    <mergeCell ref="AL9:AS9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46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47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48</v>
      </c>
      <c r="B3" s="15" t="s">
        <v>49</v>
      </c>
      <c r="C3" s="15" t="s">
        <v>50</v>
      </c>
      <c r="D3" s="15" t="s">
        <v>51</v>
      </c>
      <c r="E3" s="15" t="s">
        <v>52</v>
      </c>
      <c r="F3" s="15" t="s">
        <v>53</v>
      </c>
      <c r="G3" s="15" t="s">
        <v>54</v>
      </c>
      <c r="H3" s="73" t="s">
        <v>55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56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57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5" x14ac:dyDescent="0.15">
      <c r="A4" s="14" t="s">
        <v>58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59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60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61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62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63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64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65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66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67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68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69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5" x14ac:dyDescent="0.15">
      <c r="A5" s="14" t="s">
        <v>70</v>
      </c>
      <c r="B5" s="17"/>
      <c r="C5" s="17"/>
      <c r="D5" s="17"/>
      <c r="E5" s="17"/>
      <c r="F5" s="17"/>
      <c r="G5" s="17"/>
      <c r="H5" s="18" t="s">
        <v>71</v>
      </c>
      <c r="I5" s="18" t="s">
        <v>72</v>
      </c>
      <c r="J5" s="18" t="s">
        <v>73</v>
      </c>
      <c r="K5" s="18" t="s">
        <v>74</v>
      </c>
      <c r="L5" s="18" t="s">
        <v>75</v>
      </c>
      <c r="M5" s="18" t="s">
        <v>5</v>
      </c>
      <c r="N5" s="18" t="s">
        <v>76</v>
      </c>
      <c r="O5" s="18" t="s">
        <v>77</v>
      </c>
      <c r="P5" s="18" t="s">
        <v>78</v>
      </c>
      <c r="Q5" s="18" t="s">
        <v>79</v>
      </c>
      <c r="R5" s="18" t="s">
        <v>80</v>
      </c>
      <c r="S5" s="18" t="s">
        <v>81</v>
      </c>
      <c r="T5" s="18" t="s">
        <v>82</v>
      </c>
      <c r="U5" s="18" t="s">
        <v>83</v>
      </c>
      <c r="V5" s="18" t="s">
        <v>84</v>
      </c>
      <c r="W5" s="18" t="s">
        <v>85</v>
      </c>
      <c r="X5" s="18" t="s">
        <v>86</v>
      </c>
      <c r="Y5" s="18" t="s">
        <v>87</v>
      </c>
      <c r="Z5" s="18" t="s">
        <v>88</v>
      </c>
      <c r="AA5" s="18" t="s">
        <v>89</v>
      </c>
      <c r="AB5" s="18" t="s">
        <v>90</v>
      </c>
      <c r="AC5" s="18" t="s">
        <v>91</v>
      </c>
      <c r="AD5" s="18" t="s">
        <v>92</v>
      </c>
      <c r="AE5" s="18" t="s">
        <v>93</v>
      </c>
      <c r="AF5" s="18" t="s">
        <v>94</v>
      </c>
      <c r="AG5" s="18" t="s">
        <v>95</v>
      </c>
      <c r="AH5" s="18" t="s">
        <v>96</v>
      </c>
      <c r="AI5" s="18" t="s">
        <v>31</v>
      </c>
      <c r="AJ5" s="18" t="s">
        <v>87</v>
      </c>
      <c r="AK5" s="18" t="s">
        <v>88</v>
      </c>
      <c r="AL5" s="18" t="s">
        <v>89</v>
      </c>
      <c r="AM5" s="18" t="s">
        <v>90</v>
      </c>
      <c r="AN5" s="18" t="s">
        <v>91</v>
      </c>
      <c r="AO5" s="18" t="s">
        <v>92</v>
      </c>
      <c r="AP5" s="18" t="s">
        <v>93</v>
      </c>
      <c r="AQ5" s="18" t="s">
        <v>94</v>
      </c>
      <c r="AR5" s="18" t="s">
        <v>95</v>
      </c>
      <c r="AS5" s="18" t="s">
        <v>96</v>
      </c>
      <c r="AT5" s="18" t="s">
        <v>97</v>
      </c>
      <c r="AU5" s="18" t="s">
        <v>87</v>
      </c>
      <c r="AV5" s="18" t="s">
        <v>88</v>
      </c>
      <c r="AW5" s="18" t="s">
        <v>89</v>
      </c>
      <c r="AX5" s="18" t="s">
        <v>90</v>
      </c>
      <c r="AY5" s="18" t="s">
        <v>91</v>
      </c>
      <c r="AZ5" s="18" t="s">
        <v>92</v>
      </c>
      <c r="BA5" s="18" t="s">
        <v>93</v>
      </c>
      <c r="BB5" s="18" t="s">
        <v>94</v>
      </c>
      <c r="BC5" s="18" t="s">
        <v>95</v>
      </c>
      <c r="BD5" s="18" t="s">
        <v>96</v>
      </c>
      <c r="BE5" s="18" t="s">
        <v>97</v>
      </c>
      <c r="BF5" s="18" t="s">
        <v>87</v>
      </c>
      <c r="BG5" s="18" t="s">
        <v>88</v>
      </c>
      <c r="BH5" s="18" t="s">
        <v>89</v>
      </c>
      <c r="BI5" s="18" t="s">
        <v>90</v>
      </c>
      <c r="BJ5" s="18" t="s">
        <v>91</v>
      </c>
      <c r="BK5" s="18" t="s">
        <v>92</v>
      </c>
      <c r="BL5" s="18" t="s">
        <v>93</v>
      </c>
      <c r="BM5" s="18" t="s">
        <v>94</v>
      </c>
      <c r="BN5" s="18" t="s">
        <v>95</v>
      </c>
      <c r="BO5" s="18" t="s">
        <v>96</v>
      </c>
      <c r="BP5" s="18" t="s">
        <v>97</v>
      </c>
      <c r="BQ5" s="18" t="s">
        <v>87</v>
      </c>
      <c r="BR5" s="18" t="s">
        <v>88</v>
      </c>
      <c r="BS5" s="18" t="s">
        <v>89</v>
      </c>
      <c r="BT5" s="18" t="s">
        <v>90</v>
      </c>
      <c r="BU5" s="18" t="s">
        <v>91</v>
      </c>
      <c r="BV5" s="18" t="s">
        <v>92</v>
      </c>
      <c r="BW5" s="18" t="s">
        <v>93</v>
      </c>
      <c r="BX5" s="18" t="s">
        <v>94</v>
      </c>
      <c r="BY5" s="18" t="s">
        <v>95</v>
      </c>
      <c r="BZ5" s="18" t="s">
        <v>96</v>
      </c>
      <c r="CA5" s="18" t="s">
        <v>97</v>
      </c>
      <c r="CB5" s="18" t="s">
        <v>87</v>
      </c>
      <c r="CC5" s="18" t="s">
        <v>88</v>
      </c>
      <c r="CD5" s="18" t="s">
        <v>89</v>
      </c>
      <c r="CE5" s="18" t="s">
        <v>90</v>
      </c>
      <c r="CF5" s="18" t="s">
        <v>91</v>
      </c>
      <c r="CG5" s="18" t="s">
        <v>92</v>
      </c>
      <c r="CH5" s="18" t="s">
        <v>93</v>
      </c>
      <c r="CI5" s="18" t="s">
        <v>94</v>
      </c>
      <c r="CJ5" s="18" t="s">
        <v>95</v>
      </c>
      <c r="CK5" s="18" t="s">
        <v>96</v>
      </c>
      <c r="CL5" s="18" t="s">
        <v>97</v>
      </c>
      <c r="CM5" s="18" t="s">
        <v>87</v>
      </c>
      <c r="CN5" s="18" t="s">
        <v>88</v>
      </c>
      <c r="CO5" s="18" t="s">
        <v>89</v>
      </c>
      <c r="CP5" s="18" t="s">
        <v>90</v>
      </c>
      <c r="CQ5" s="18" t="s">
        <v>91</v>
      </c>
      <c r="CR5" s="18" t="s">
        <v>92</v>
      </c>
      <c r="CS5" s="18" t="s">
        <v>93</v>
      </c>
      <c r="CT5" s="18" t="s">
        <v>94</v>
      </c>
      <c r="CU5" s="18" t="s">
        <v>95</v>
      </c>
      <c r="CV5" s="18" t="s">
        <v>96</v>
      </c>
      <c r="CW5" s="18" t="s">
        <v>97</v>
      </c>
      <c r="CX5" s="18" t="s">
        <v>87</v>
      </c>
      <c r="CY5" s="18" t="s">
        <v>88</v>
      </c>
      <c r="CZ5" s="18" t="s">
        <v>89</v>
      </c>
      <c r="DA5" s="18" t="s">
        <v>90</v>
      </c>
      <c r="DB5" s="18" t="s">
        <v>91</v>
      </c>
      <c r="DC5" s="18" t="s">
        <v>92</v>
      </c>
      <c r="DD5" s="18" t="s">
        <v>93</v>
      </c>
      <c r="DE5" s="18" t="s">
        <v>94</v>
      </c>
      <c r="DF5" s="18" t="s">
        <v>95</v>
      </c>
      <c r="DG5" s="18" t="s">
        <v>96</v>
      </c>
      <c r="DH5" s="18" t="s">
        <v>97</v>
      </c>
      <c r="DI5" s="18" t="s">
        <v>87</v>
      </c>
      <c r="DJ5" s="18" t="s">
        <v>88</v>
      </c>
      <c r="DK5" s="18" t="s">
        <v>89</v>
      </c>
      <c r="DL5" s="18" t="s">
        <v>90</v>
      </c>
      <c r="DM5" s="18" t="s">
        <v>91</v>
      </c>
      <c r="DN5" s="18" t="s">
        <v>92</v>
      </c>
      <c r="DO5" s="18" t="s">
        <v>93</v>
      </c>
      <c r="DP5" s="18" t="s">
        <v>94</v>
      </c>
      <c r="DQ5" s="18" t="s">
        <v>95</v>
      </c>
      <c r="DR5" s="18" t="s">
        <v>96</v>
      </c>
      <c r="DS5" s="18" t="s">
        <v>97</v>
      </c>
      <c r="DT5" s="18" t="s">
        <v>87</v>
      </c>
      <c r="DU5" s="18" t="s">
        <v>88</v>
      </c>
      <c r="DV5" s="18" t="s">
        <v>89</v>
      </c>
      <c r="DW5" s="18" t="s">
        <v>90</v>
      </c>
      <c r="DX5" s="18" t="s">
        <v>91</v>
      </c>
      <c r="DY5" s="18" t="s">
        <v>92</v>
      </c>
      <c r="DZ5" s="18" t="s">
        <v>93</v>
      </c>
      <c r="EA5" s="18" t="s">
        <v>94</v>
      </c>
      <c r="EB5" s="18" t="s">
        <v>95</v>
      </c>
      <c r="EC5" s="18" t="s">
        <v>96</v>
      </c>
      <c r="ED5" s="18" t="s">
        <v>97</v>
      </c>
      <c r="EE5" s="18" t="s">
        <v>87</v>
      </c>
      <c r="EF5" s="18" t="s">
        <v>88</v>
      </c>
      <c r="EG5" s="18" t="s">
        <v>89</v>
      </c>
      <c r="EH5" s="18" t="s">
        <v>90</v>
      </c>
      <c r="EI5" s="18" t="s">
        <v>91</v>
      </c>
      <c r="EJ5" s="18" t="s">
        <v>92</v>
      </c>
      <c r="EK5" s="18" t="s">
        <v>93</v>
      </c>
      <c r="EL5" s="18" t="s">
        <v>94</v>
      </c>
      <c r="EM5" s="18" t="s">
        <v>95</v>
      </c>
      <c r="EN5" s="18" t="s">
        <v>96</v>
      </c>
      <c r="EO5" s="18" t="s">
        <v>97</v>
      </c>
    </row>
    <row r="6" spans="1:145" s="22" customFormat="1" x14ac:dyDescent="0.15">
      <c r="A6" s="14" t="s">
        <v>98</v>
      </c>
      <c r="B6" s="19">
        <f>B7</f>
        <v>2021</v>
      </c>
      <c r="C6" s="19">
        <f t="shared" ref="C6:X6" si="3">C7</f>
        <v>322067</v>
      </c>
      <c r="D6" s="19">
        <f t="shared" si="3"/>
        <v>47</v>
      </c>
      <c r="E6" s="19">
        <f t="shared" si="3"/>
        <v>17</v>
      </c>
      <c r="F6" s="19">
        <f t="shared" si="3"/>
        <v>9</v>
      </c>
      <c r="G6" s="19">
        <f t="shared" si="3"/>
        <v>0</v>
      </c>
      <c r="H6" s="19" t="str">
        <f t="shared" si="3"/>
        <v>島根県　安来市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小規模集合排水処理</v>
      </c>
      <c r="L6" s="19" t="str">
        <f t="shared" si="3"/>
        <v>I2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0.19</v>
      </c>
      <c r="Q6" s="20">
        <f t="shared" si="3"/>
        <v>100</v>
      </c>
      <c r="R6" s="20">
        <f t="shared" si="3"/>
        <v>3858</v>
      </c>
      <c r="S6" s="20">
        <f t="shared" si="3"/>
        <v>37116</v>
      </c>
      <c r="T6" s="20">
        <f t="shared" si="3"/>
        <v>420.93</v>
      </c>
      <c r="U6" s="20">
        <f t="shared" si="3"/>
        <v>88.18</v>
      </c>
      <c r="V6" s="20">
        <f t="shared" si="3"/>
        <v>71</v>
      </c>
      <c r="W6" s="20">
        <f t="shared" si="3"/>
        <v>0.01</v>
      </c>
      <c r="X6" s="20">
        <f t="shared" si="3"/>
        <v>7100</v>
      </c>
      <c r="Y6" s="21">
        <f>IF(Y7="",NA(),Y7)</f>
        <v>83.7</v>
      </c>
      <c r="Z6" s="21">
        <f t="shared" ref="Z6:AH6" si="4">IF(Z7="",NA(),Z7)</f>
        <v>76.98</v>
      </c>
      <c r="AA6" s="21">
        <f t="shared" si="4"/>
        <v>74.989999999999995</v>
      </c>
      <c r="AB6" s="21">
        <f t="shared" si="4"/>
        <v>76.78</v>
      </c>
      <c r="AC6" s="21">
        <f t="shared" si="4"/>
        <v>76.28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1">
        <f>IF(BF7="",NA(),BF7)</f>
        <v>2840.94</v>
      </c>
      <c r="BG6" s="21">
        <f t="shared" ref="BG6:BO6" si="7">IF(BG7="",NA(),BG7)</f>
        <v>2755.49</v>
      </c>
      <c r="BH6" s="21">
        <f t="shared" si="7"/>
        <v>2137.25</v>
      </c>
      <c r="BI6" s="21">
        <f t="shared" si="7"/>
        <v>1773.59</v>
      </c>
      <c r="BJ6" s="21">
        <f t="shared" si="7"/>
        <v>1003.55</v>
      </c>
      <c r="BK6" s="21">
        <f t="shared" si="7"/>
        <v>2559.94</v>
      </c>
      <c r="BL6" s="21">
        <f t="shared" si="7"/>
        <v>2834.34</v>
      </c>
      <c r="BM6" s="21">
        <f t="shared" si="7"/>
        <v>1748.51</v>
      </c>
      <c r="BN6" s="21">
        <f t="shared" si="7"/>
        <v>1640.16</v>
      </c>
      <c r="BO6" s="21">
        <f t="shared" si="7"/>
        <v>1521.05</v>
      </c>
      <c r="BP6" s="20" t="str">
        <f>IF(BP7="","",IF(BP7="-","【-】","【"&amp;SUBSTITUTE(TEXT(BP7,"#,##0.00"),"-","△")&amp;"】"))</f>
        <v>【1,522.01】</v>
      </c>
      <c r="BQ6" s="21">
        <f>IF(BQ7="",NA(),BQ7)</f>
        <v>35.450000000000003</v>
      </c>
      <c r="BR6" s="21">
        <f t="shared" ref="BR6:BZ6" si="8">IF(BR7="",NA(),BR7)</f>
        <v>31.93</v>
      </c>
      <c r="BS6" s="21">
        <f t="shared" si="8"/>
        <v>30.72</v>
      </c>
      <c r="BT6" s="21">
        <f t="shared" si="8"/>
        <v>33.200000000000003</v>
      </c>
      <c r="BU6" s="21">
        <f t="shared" si="8"/>
        <v>33.68</v>
      </c>
      <c r="BV6" s="21">
        <f t="shared" si="8"/>
        <v>37.82</v>
      </c>
      <c r="BW6" s="21">
        <f t="shared" si="8"/>
        <v>37.979999999999997</v>
      </c>
      <c r="BX6" s="21">
        <f t="shared" si="8"/>
        <v>34.99</v>
      </c>
      <c r="BY6" s="21">
        <f t="shared" si="8"/>
        <v>38.270000000000003</v>
      </c>
      <c r="BZ6" s="21">
        <f t="shared" si="8"/>
        <v>37.520000000000003</v>
      </c>
      <c r="CA6" s="20" t="str">
        <f>IF(CA7="","",IF(CA7="-","【-】","【"&amp;SUBSTITUTE(TEXT(CA7,"#,##0.00"),"-","△")&amp;"】"))</f>
        <v>【37.79】</v>
      </c>
      <c r="CB6" s="21">
        <f>IF(CB7="",NA(),CB7)</f>
        <v>549.76</v>
      </c>
      <c r="CC6" s="21">
        <f t="shared" ref="CC6:CK6" si="9">IF(CC7="",NA(),CC7)</f>
        <v>606.91</v>
      </c>
      <c r="CD6" s="21">
        <f t="shared" si="9"/>
        <v>639.02</v>
      </c>
      <c r="CE6" s="21">
        <f t="shared" si="9"/>
        <v>603.55999999999995</v>
      </c>
      <c r="CF6" s="21">
        <f t="shared" si="9"/>
        <v>651.19000000000005</v>
      </c>
      <c r="CG6" s="21">
        <f t="shared" si="9"/>
        <v>482.51</v>
      </c>
      <c r="CH6" s="21">
        <f t="shared" si="9"/>
        <v>484.48</v>
      </c>
      <c r="CI6" s="21">
        <f t="shared" si="9"/>
        <v>520.91999999999996</v>
      </c>
      <c r="CJ6" s="21">
        <f t="shared" si="9"/>
        <v>486.77</v>
      </c>
      <c r="CK6" s="21">
        <f t="shared" si="9"/>
        <v>502.1</v>
      </c>
      <c r="CL6" s="20" t="str">
        <f>IF(CL7="","",IF(CL7="-","【-】","【"&amp;SUBSTITUTE(TEXT(CL7,"#,##0.00"),"-","△")&amp;"】"))</f>
        <v>【497.52】</v>
      </c>
      <c r="CM6" s="21">
        <f>IF(CM7="",NA(),CM7)</f>
        <v>31.58</v>
      </c>
      <c r="CN6" s="21">
        <f t="shared" ref="CN6:CV6" si="10">IF(CN7="",NA(),CN7)</f>
        <v>28.95</v>
      </c>
      <c r="CO6" s="21">
        <f t="shared" si="10"/>
        <v>28.95</v>
      </c>
      <c r="CP6" s="21">
        <f t="shared" si="10"/>
        <v>28.95</v>
      </c>
      <c r="CQ6" s="21">
        <f t="shared" si="10"/>
        <v>28.95</v>
      </c>
      <c r="CR6" s="21">
        <f t="shared" si="10"/>
        <v>39.15</v>
      </c>
      <c r="CS6" s="21">
        <f t="shared" si="10"/>
        <v>39.76</v>
      </c>
      <c r="CT6" s="21">
        <f t="shared" si="10"/>
        <v>34.68</v>
      </c>
      <c r="CU6" s="21">
        <f t="shared" si="10"/>
        <v>34.700000000000003</v>
      </c>
      <c r="CV6" s="21">
        <f t="shared" si="10"/>
        <v>46.83</v>
      </c>
      <c r="CW6" s="20" t="str">
        <f>IF(CW7="","",IF(CW7="-","【-】","【"&amp;SUBSTITUTE(TEXT(CW7,"#,##0.00"),"-","△")&amp;"】"))</f>
        <v>【46.97】</v>
      </c>
      <c r="CX6" s="21">
        <f>IF(CX7="",NA(),CX7)</f>
        <v>89.04</v>
      </c>
      <c r="CY6" s="21">
        <f t="shared" ref="CY6:DG6" si="11">IF(CY7="",NA(),CY7)</f>
        <v>90.14</v>
      </c>
      <c r="CZ6" s="21">
        <f t="shared" si="11"/>
        <v>89.71</v>
      </c>
      <c r="DA6" s="21">
        <f t="shared" si="11"/>
        <v>86.76</v>
      </c>
      <c r="DB6" s="21">
        <f t="shared" si="11"/>
        <v>85.92</v>
      </c>
      <c r="DC6" s="21">
        <f t="shared" si="11"/>
        <v>89.54</v>
      </c>
      <c r="DD6" s="21">
        <f t="shared" si="11"/>
        <v>83.43</v>
      </c>
      <c r="DE6" s="21">
        <f t="shared" si="11"/>
        <v>90.33</v>
      </c>
      <c r="DF6" s="21">
        <f t="shared" si="11"/>
        <v>90.04</v>
      </c>
      <c r="DG6" s="21">
        <f t="shared" si="11"/>
        <v>90.58</v>
      </c>
      <c r="DH6" s="20" t="str">
        <f>IF(DH7="","",IF(DH7="-","【-】","【"&amp;SUBSTITUTE(TEXT(DH7,"#,##0.00"),"-","△")&amp;"】"))</f>
        <v>【90.42】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0">
        <f t="shared" si="14"/>
        <v>0</v>
      </c>
      <c r="EK6" s="20">
        <f t="shared" si="14"/>
        <v>0</v>
      </c>
      <c r="EL6" s="20">
        <f t="shared" si="14"/>
        <v>0</v>
      </c>
      <c r="EM6" s="20">
        <f t="shared" si="14"/>
        <v>0</v>
      </c>
      <c r="EN6" s="20">
        <f t="shared" si="14"/>
        <v>0</v>
      </c>
      <c r="EO6" s="20" t="str">
        <f>IF(EO7="","",IF(EO7="-","【-】","【"&amp;SUBSTITUTE(TEXT(EO7,"#,##0.00"),"-","△")&amp;"】"))</f>
        <v>【0.00】</v>
      </c>
    </row>
    <row r="7" spans="1:145" s="22" customFormat="1" x14ac:dyDescent="0.15">
      <c r="A7" s="14"/>
      <c r="B7" s="23">
        <v>2021</v>
      </c>
      <c r="C7" s="23">
        <v>322067</v>
      </c>
      <c r="D7" s="23">
        <v>47</v>
      </c>
      <c r="E7" s="23">
        <v>17</v>
      </c>
      <c r="F7" s="23">
        <v>9</v>
      </c>
      <c r="G7" s="23">
        <v>0</v>
      </c>
      <c r="H7" s="23" t="s">
        <v>99</v>
      </c>
      <c r="I7" s="23" t="s">
        <v>100</v>
      </c>
      <c r="J7" s="23" t="s">
        <v>101</v>
      </c>
      <c r="K7" s="23" t="s">
        <v>102</v>
      </c>
      <c r="L7" s="23" t="s">
        <v>103</v>
      </c>
      <c r="M7" s="23" t="s">
        <v>104</v>
      </c>
      <c r="N7" s="24" t="s">
        <v>105</v>
      </c>
      <c r="O7" s="24" t="s">
        <v>106</v>
      </c>
      <c r="P7" s="24">
        <v>0.19</v>
      </c>
      <c r="Q7" s="24">
        <v>100</v>
      </c>
      <c r="R7" s="24">
        <v>3858</v>
      </c>
      <c r="S7" s="24">
        <v>37116</v>
      </c>
      <c r="T7" s="24">
        <v>420.93</v>
      </c>
      <c r="U7" s="24">
        <v>88.18</v>
      </c>
      <c r="V7" s="24">
        <v>71</v>
      </c>
      <c r="W7" s="24">
        <v>0.01</v>
      </c>
      <c r="X7" s="24">
        <v>7100</v>
      </c>
      <c r="Y7" s="24">
        <v>83.7</v>
      </c>
      <c r="Z7" s="24">
        <v>76.98</v>
      </c>
      <c r="AA7" s="24">
        <v>74.989999999999995</v>
      </c>
      <c r="AB7" s="24">
        <v>76.78</v>
      </c>
      <c r="AC7" s="24">
        <v>76.28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2840.94</v>
      </c>
      <c r="BG7" s="24">
        <v>2755.49</v>
      </c>
      <c r="BH7" s="24">
        <v>2137.25</v>
      </c>
      <c r="BI7" s="24">
        <v>1773.59</v>
      </c>
      <c r="BJ7" s="24">
        <v>1003.55</v>
      </c>
      <c r="BK7" s="24">
        <v>2559.94</v>
      </c>
      <c r="BL7" s="24">
        <v>2834.34</v>
      </c>
      <c r="BM7" s="24">
        <v>1748.51</v>
      </c>
      <c r="BN7" s="24">
        <v>1640.16</v>
      </c>
      <c r="BO7" s="24">
        <v>1521.05</v>
      </c>
      <c r="BP7" s="24">
        <v>1522.01</v>
      </c>
      <c r="BQ7" s="24">
        <v>35.450000000000003</v>
      </c>
      <c r="BR7" s="24">
        <v>31.93</v>
      </c>
      <c r="BS7" s="24">
        <v>30.72</v>
      </c>
      <c r="BT7" s="24">
        <v>33.200000000000003</v>
      </c>
      <c r="BU7" s="24">
        <v>33.68</v>
      </c>
      <c r="BV7" s="24">
        <v>37.82</v>
      </c>
      <c r="BW7" s="24">
        <v>37.979999999999997</v>
      </c>
      <c r="BX7" s="24">
        <v>34.99</v>
      </c>
      <c r="BY7" s="24">
        <v>38.270000000000003</v>
      </c>
      <c r="BZ7" s="24">
        <v>37.520000000000003</v>
      </c>
      <c r="CA7" s="24">
        <v>37.79</v>
      </c>
      <c r="CB7" s="24">
        <v>549.76</v>
      </c>
      <c r="CC7" s="24">
        <v>606.91</v>
      </c>
      <c r="CD7" s="24">
        <v>639.02</v>
      </c>
      <c r="CE7" s="24">
        <v>603.55999999999995</v>
      </c>
      <c r="CF7" s="24">
        <v>651.19000000000005</v>
      </c>
      <c r="CG7" s="24">
        <v>482.51</v>
      </c>
      <c r="CH7" s="24">
        <v>484.48</v>
      </c>
      <c r="CI7" s="24">
        <v>520.91999999999996</v>
      </c>
      <c r="CJ7" s="24">
        <v>486.77</v>
      </c>
      <c r="CK7" s="24">
        <v>502.1</v>
      </c>
      <c r="CL7" s="24">
        <v>497.52</v>
      </c>
      <c r="CM7" s="24">
        <v>31.58</v>
      </c>
      <c r="CN7" s="24">
        <v>28.95</v>
      </c>
      <c r="CO7" s="24">
        <v>28.95</v>
      </c>
      <c r="CP7" s="24">
        <v>28.95</v>
      </c>
      <c r="CQ7" s="24">
        <v>28.95</v>
      </c>
      <c r="CR7" s="24">
        <v>39.15</v>
      </c>
      <c r="CS7" s="24">
        <v>39.76</v>
      </c>
      <c r="CT7" s="24">
        <v>34.68</v>
      </c>
      <c r="CU7" s="24">
        <v>34.700000000000003</v>
      </c>
      <c r="CV7" s="24">
        <v>46.83</v>
      </c>
      <c r="CW7" s="24">
        <v>46.97</v>
      </c>
      <c r="CX7" s="24">
        <v>89.04</v>
      </c>
      <c r="CY7" s="24">
        <v>90.14</v>
      </c>
      <c r="CZ7" s="24">
        <v>89.71</v>
      </c>
      <c r="DA7" s="24">
        <v>86.76</v>
      </c>
      <c r="DB7" s="24">
        <v>85.92</v>
      </c>
      <c r="DC7" s="24">
        <v>89.54</v>
      </c>
      <c r="DD7" s="24">
        <v>83.43</v>
      </c>
      <c r="DE7" s="24">
        <v>90.33</v>
      </c>
      <c r="DF7" s="24">
        <v>90.04</v>
      </c>
      <c r="DG7" s="24">
        <v>90.58</v>
      </c>
      <c r="DH7" s="24">
        <v>90.42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</v>
      </c>
      <c r="EK7" s="24">
        <v>0</v>
      </c>
      <c r="EL7" s="24">
        <v>0</v>
      </c>
      <c r="EM7" s="24">
        <v>0</v>
      </c>
      <c r="EN7" s="24">
        <v>0</v>
      </c>
      <c r="EO7" s="24">
        <v>0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107</v>
      </c>
      <c r="C9" s="26" t="s">
        <v>108</v>
      </c>
      <c r="D9" s="26" t="s">
        <v>109</v>
      </c>
      <c r="E9" s="26" t="s">
        <v>110</v>
      </c>
      <c r="F9" s="26" t="s">
        <v>111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49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112</v>
      </c>
    </row>
    <row r="12" spans="1:145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113</v>
      </c>
    </row>
    <row r="13" spans="1:145" x14ac:dyDescent="0.15">
      <c r="B13" t="s">
        <v>114</v>
      </c>
      <c r="C13" t="s">
        <v>115</v>
      </c>
      <c r="D13" t="s">
        <v>116</v>
      </c>
      <c r="E13" t="s">
        <v>116</v>
      </c>
      <c r="F13" t="s">
        <v>116</v>
      </c>
      <c r="G13" t="s">
        <v>117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ys00666</cp:lastModifiedBy>
  <dcterms:created xsi:type="dcterms:W3CDTF">2022-12-01T02:05:23Z</dcterms:created>
  <dcterms:modified xsi:type="dcterms:W3CDTF">2023-02-07T02:02:44Z</dcterms:modified>
  <cp:category/>
</cp:coreProperties>
</file>