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30116経営比較分析表（R03決算）\2.提出分\"/>
    </mc:Choice>
  </mc:AlternateContent>
  <workbookProtection workbookAlgorithmName="SHA-512" workbookHashValue="o1LEytCsTrzvLWJ8qbmiT8Oagyk6WZHxSXq0J7228g7LrumakhvMeP0csaDHBNnsJmYOOttkoQfJeFKnu8Fw4Q==" workbookSaltValue="0JeIp+ogo8gRRhAxyLI3S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<sst xmlns="http://schemas.openxmlformats.org/spreadsheetml/2006/main" count="236" uniqueCount="120">
  <si>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</si>
  <si>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</si>
  <si>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</si>
  <si>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</si>
  <si>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</si>
  <si>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</si>
  <si>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</si>
  <si>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</si>
  <si>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</si>
  <si>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</si>
  <si>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</si>
  <si>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</si>
  <si>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</si>
  <si>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</si>
  <si>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</si>
  <si>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</si>
  <si>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</si>
  <si>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</si>
  <si>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</si>
  <si>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</si>
  <si>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</si>
  <si>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</si>
  <si>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</si>
  <si>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</si>
  <si>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</si>
  <si>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</si>
  <si>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</si>
  <si>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</si>
  <si>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</si>
  <si>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</si>
  <si>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</si>
  <si>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</si>
  <si>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</si>
  <si>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</si>
  <si>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</si>
  <si>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</si>
  <si>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</si>
  <si>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</si>
  <si>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</si>
  <si>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</si>
  <si>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</si>
  <si>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</si>
  <si>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</si>
  <si>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</si>
  <si>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</si>
  <si>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</si>
  <si>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</si>
  <si>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</si>
  <si>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</si>
  <si>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</si>
  <si>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</si>
  <si>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</si>
  <si>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</si>
  <si>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</si>
  <si>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</si>
  <si>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</si>
  <si>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</si>
  <si>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</si>
  <si>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</si>
  <si>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</si>
  <si>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</si>
  <si>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</si>
  <si>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</si>
  <si>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</si>
  <si>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</si>
  <si>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</si>
  <si>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</si>
  <si>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</si>
  <si>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</si>
  <si>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</si>
  <si>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</si>
  <si>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</si>
  <si>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</si>
  <si>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</si>
  <si>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</si>
  <si>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</si>
  <si>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</si>
  <si>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</si>
  <si>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</si>
  <si>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</si>
  <si>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</si>
  <si>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</si>
  <si>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</si>
  <si>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</si>
  <si>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</si>
  <si>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</si>
  <si>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</si>
  <si>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</si>
  <si>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</si>
  <si>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</si>
  <si>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</si>
  <si>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</si>
  <si>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</si>
  <si>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</si>
  <si>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</si>
  <si>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</si>
  <si>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</si>
  <si>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</si>
  <si>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</si>
  <si>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</si>
  <si>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</si>
  <si>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</si>
  <si>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</si>
  <si>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</si>
  <si>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</si>
  <si>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</si>
  <si>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</si>
  <si>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</si>
  <si>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</si>
  <si>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</si>
  <si>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</si>
  <si>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</si>
  <si>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</si>
  <si>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</si>
  <si>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</si>
  <si>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</si>
  <si>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</si>
  <si>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・現在のところ、管渠の破損等の状況には至っていない。
・現状では老朽化による影響は発生していないが、供用開始から20年を経過している施設もあるため、今後は長寿命化に向けた取組を検討していく必要がある。</t>
    <rPh sb="1" eb="3">
      <t>ゲンザイ</t>
    </rPh>
    <phoneticPr fontId="4"/>
  </si>
  <si>
    <t>・収益的収支比率は100%前後で増減しているが、経費回収率の低さから見て分かるように、使用料収入で汚水処理費用が賄えていない状況にある。
・経費回収率が全国平均を上回っているのは、既に整備が完了しているためである。
・予算に占める企業債償還の割合が大きく、自主財源のみでは経営が成り立たず、一般会計からの繰入金に頼らざるをえない状況にある。このため、令和３年度に使用料改定を行った。
・事業完了しており、企業債残高は減少傾向にある。
・節水意識の向上ならびに人口の減少による影響から、使用料収入は減少傾向にある。</t>
    <rPh sb="13" eb="15">
      <t>ゼンゴ</t>
    </rPh>
    <rPh sb="16" eb="18">
      <t>ゾウゲン</t>
    </rPh>
    <rPh sb="175" eb="177">
      <t>レイワ</t>
    </rPh>
    <rPh sb="178" eb="180">
      <t>ネンド</t>
    </rPh>
    <rPh sb="181" eb="184">
      <t>シヨウリョウ</t>
    </rPh>
    <rPh sb="184" eb="186">
      <t>カイテイ</t>
    </rPh>
    <rPh sb="187" eb="188">
      <t>オコナ</t>
    </rPh>
    <phoneticPr fontId="4"/>
  </si>
  <si>
    <t>・山間地等スケールメリットの発生しにくい事業であり、使用料収入だけで維持管理費を賄うことは困難である。経営の健全化のためには、施設統合等も視野に入れ、効率的な施設運営を検討していく必要がある。
・将来的に有収水量の大幅な増加は見込めないため、維持管理費の節減や料金体系の見直しにより、経営の健全化を図っていく必要がある。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</si>
</sst>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BB-4A0C-A8E9-66B73CC85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831736"/>
        <c:axId val="329832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BB-4A0C-A8E9-66B73CC85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831736"/>
        <c:axId val="329832120"/>
      </c:lineChart>
      <c:dateAx>
        <c:axId val="329831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9832120"/>
        <c:crosses val="autoZero"/>
        <c:auto val="1"/>
        <c:lblOffset val="100"/>
        <c:baseTimeUnit val="years"/>
      </c:dateAx>
      <c:valAx>
        <c:axId val="329832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831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43.06</c:v>
                </c:pt>
                <c:pt idx="1">
                  <c:v>43.06</c:v>
                </c:pt>
                <c:pt idx="2">
                  <c:v>43.06</c:v>
                </c:pt>
                <c:pt idx="3">
                  <c:v>44.44</c:v>
                </c:pt>
                <c:pt idx="4">
                  <c:v>41.67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64-46FB-887E-C8E10476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572256"/>
        <c:axId val="330572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27.26</c:v>
                </c:pt>
                <c:pt idx="1">
                  <c:v>27.09</c:v>
                </c:pt>
                <c:pt idx="2">
                  <c:v>26.64</c:v>
                </c:pt>
                <c:pt idx="3">
                  <c:v>26.11</c:v>
                </c:pt>
                <c:pt idx="4">
                  <c:v>24.44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64-46FB-887E-C8E10476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572256"/>
        <c:axId val="330572648"/>
      </c:lineChart>
      <c:dateAx>
        <c:axId val="330572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572648"/>
        <c:crosses val="autoZero"/>
        <c:auto val="1"/>
        <c:lblOffset val="100"/>
        <c:baseTimeUnit val="years"/>
      </c:dateAx>
      <c:valAx>
        <c:axId val="330572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57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98.06</c:v>
                </c:pt>
                <c:pt idx="1">
                  <c:v>98.05</c:v>
                </c:pt>
                <c:pt idx="2">
                  <c:v>98.05</c:v>
                </c:pt>
                <c:pt idx="3">
                  <c:v>98.05</c:v>
                </c:pt>
                <c:pt idx="4">
                  <c:v>98.01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95-4F09-9BCE-F8DF1B7B4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573432"/>
        <c:axId val="330574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94.93</c:v>
                </c:pt>
                <c:pt idx="1">
                  <c:v>95.1</c:v>
                </c:pt>
                <c:pt idx="2">
                  <c:v>95.52</c:v>
                </c:pt>
                <c:pt idx="3">
                  <c:v>94.97</c:v>
                </c:pt>
                <c:pt idx="4">
                  <c:v>95.52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95-4F09-9BCE-F8DF1B7B4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573432"/>
        <c:axId val="330574216"/>
      </c:lineChart>
      <c:dateAx>
        <c:axId val="330573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574216"/>
        <c:crosses val="autoZero"/>
        <c:auto val="1"/>
        <c:lblOffset val="100"/>
        <c:baseTimeUnit val="years"/>
      </c:dateAx>
      <c:valAx>
        <c:axId val="330574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573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99.29</c:v>
                </c:pt>
                <c:pt idx="1">
                  <c:v>100.71</c:v>
                </c:pt>
                <c:pt idx="2">
                  <c:v>99.55</c:v>
                </c:pt>
                <c:pt idx="3">
                  <c:v>101.24</c:v>
                </c:pt>
                <c:pt idx="4">
                  <c:v>99.21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4-43B7-A37B-B31F49D2C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812392"/>
        <c:axId val="32981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04-43B7-A37B-B31F49D2C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812392"/>
        <c:axId val="329812776"/>
      </c:lineChart>
      <c:dateAx>
        <c:axId val="329812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9812776"/>
        <c:crosses val="autoZero"/>
        <c:auto val="1"/>
        <c:lblOffset val="100"/>
        <c:baseTimeUnit val="years"/>
      </c:dateAx>
      <c:valAx>
        <c:axId val="32981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812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B0-4D84-BDBD-B9A009ACB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476304"/>
        <c:axId val="33047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B0-4D84-BDBD-B9A009ACB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76304"/>
        <c:axId val="330476688"/>
      </c:lineChart>
      <c:dateAx>
        <c:axId val="330476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476688"/>
        <c:crosses val="autoZero"/>
        <c:auto val="1"/>
        <c:lblOffset val="100"/>
        <c:baseTimeUnit val="years"/>
      </c:dateAx>
      <c:valAx>
        <c:axId val="33047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47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20-4D7A-98F8-CD233BE52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257472"/>
        <c:axId val="3302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20-4D7A-98F8-CD233BE52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57472"/>
        <c:axId val="330257856"/>
      </c:lineChart>
      <c:dateAx>
        <c:axId val="330257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257856"/>
        <c:crosses val="autoZero"/>
        <c:auto val="1"/>
        <c:lblOffset val="100"/>
        <c:baseTimeUnit val="years"/>
      </c:dateAx>
      <c:valAx>
        <c:axId val="3302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25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A9-43FC-A4C8-61CB55DB0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270008"/>
        <c:axId val="330268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A9-43FC-A4C8-61CB55DB0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70008"/>
        <c:axId val="330268440"/>
      </c:lineChart>
      <c:dateAx>
        <c:axId val="330270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268440"/>
        <c:crosses val="autoZero"/>
        <c:auto val="1"/>
        <c:lblOffset val="100"/>
        <c:baseTimeUnit val="years"/>
      </c:dateAx>
      <c:valAx>
        <c:axId val="330268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270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4F-43B8-9971-4DE5374FA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268048"/>
        <c:axId val="33026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4F-43B8-9971-4DE5374FA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68048"/>
        <c:axId val="330268832"/>
      </c:lineChart>
      <c:dateAx>
        <c:axId val="330268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268832"/>
        <c:crosses val="autoZero"/>
        <c:auto val="1"/>
        <c:lblOffset val="100"/>
        <c:baseTimeUnit val="years"/>
      </c:dateAx>
      <c:valAx>
        <c:axId val="33026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26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631.82000000000005</c:v>
                </c:pt>
                <c:pt idx="1">
                  <c:v>529.6</c:v>
                </c:pt>
                <c:pt idx="2">
                  <c:v>397.09</c:v>
                </c:pt>
                <c:pt idx="3">
                  <c:v>306.26</c:v>
                </c:pt>
                <c:pt idx="4">
                  <c:v>161.41999999999999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D-42C6-BA1A-D97D74709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573040"/>
        <c:axId val="330578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243.02</c:v>
                </c:pt>
                <c:pt idx="1">
                  <c:v>196.19</c:v>
                </c:pt>
                <c:pt idx="2">
                  <c:v>129.4</c:v>
                </c:pt>
                <c:pt idx="3">
                  <c:v>126.26</c:v>
                </c:pt>
                <c:pt idx="4">
                  <c:v>113.17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4D-42C6-BA1A-D97D74709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573040"/>
        <c:axId val="330578920"/>
      </c:lineChart>
      <c:dateAx>
        <c:axId val="330573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578920"/>
        <c:crosses val="autoZero"/>
        <c:auto val="1"/>
        <c:lblOffset val="100"/>
        <c:baseTimeUnit val="years"/>
      </c:dateAx>
      <c:valAx>
        <c:axId val="330578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57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58.42</c:v>
                </c:pt>
                <c:pt idx="1">
                  <c:v>58.64</c:v>
                </c:pt>
                <c:pt idx="2">
                  <c:v>56.29</c:v>
                </c:pt>
                <c:pt idx="3">
                  <c:v>52.59</c:v>
                </c:pt>
                <c:pt idx="4">
                  <c:v>62.25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F4-4B6D-9396-BC0A44AA0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573824"/>
        <c:axId val="330575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39.07</c:v>
                </c:pt>
                <c:pt idx="2">
                  <c:v>38.409999999999997</c:v>
                </c:pt>
                <c:pt idx="3">
                  <c:v>35.869999999999997</c:v>
                </c:pt>
                <c:pt idx="4">
                  <c:v>31.6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F4-4B6D-9396-BC0A44AA0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573824"/>
        <c:axId val="330575000"/>
      </c:lineChart>
      <c:dateAx>
        <c:axId val="330573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575000"/>
        <c:crosses val="autoZero"/>
        <c:auto val="1"/>
        <c:lblOffset val="100"/>
        <c:baseTimeUnit val="years"/>
      </c:dateAx>
      <c:valAx>
        <c:axId val="330575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57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340.68</c:v>
                </c:pt>
                <c:pt idx="1">
                  <c:v>341.16</c:v>
                </c:pt>
                <c:pt idx="2">
                  <c:v>353.03</c:v>
                </c:pt>
                <c:pt idx="3">
                  <c:v>380.1</c:v>
                </c:pt>
                <c:pt idx="4">
                  <c:v>353.08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23-416D-AF75-3AD90F89C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578136"/>
        <c:axId val="33057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456.7</c:v>
                </c:pt>
                <c:pt idx="1">
                  <c:v>485</c:v>
                </c:pt>
                <c:pt idx="2">
                  <c:v>501.56</c:v>
                </c:pt>
                <c:pt idx="3">
                  <c:v>528.78</c:v>
                </c:pt>
                <c:pt idx="4">
                  <c:v>596.92999999999995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23-416D-AF75-3AD90F89C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578136"/>
        <c:axId val="330576176"/>
      </c:lineChart>
      <c:dateAx>
        <c:axId val="330578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0576176"/>
        <c:crosses val="autoZero"/>
        <c:auto val="1"/>
        <c:lblOffset val="100"/>
        <c:baseTimeUnit val="years"/>
      </c:dateAx>
      <c:valAx>
        <c:axId val="33057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578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T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安来市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簡易排水</v>
      </c>
      <c r="Q8" s="40"/>
      <c r="R8" s="40"/>
      <c r="S8" s="40"/>
      <c r="T8" s="40"/>
      <c r="U8" s="40"/>
      <c r="V8" s="40"/>
      <c r="W8" s="40" t="str">
        <f>データ!L6</f>
        <v>J2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37116</v>
      </c>
      <c r="AM8" s="42"/>
      <c r="AN8" s="42"/>
      <c r="AO8" s="42"/>
      <c r="AP8" s="42"/>
      <c r="AQ8" s="42"/>
      <c r="AR8" s="42"/>
      <c r="AS8" s="42"/>
      <c r="AT8" s="35">
        <f>データ!T6</f>
        <v>420.93</v>
      </c>
      <c r="AU8" s="35"/>
      <c r="AV8" s="35"/>
      <c r="AW8" s="35"/>
      <c r="AX8" s="35"/>
      <c r="AY8" s="35"/>
      <c r="AZ8" s="35"/>
      <c r="BA8" s="35"/>
      <c r="BB8" s="35">
        <f>データ!U6</f>
        <v>88.18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0.41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3858</v>
      </c>
      <c r="AE10" s="42"/>
      <c r="AF10" s="42"/>
      <c r="AG10" s="42"/>
      <c r="AH10" s="42"/>
      <c r="AI10" s="42"/>
      <c r="AJ10" s="42"/>
      <c r="AK10" s="2"/>
      <c r="AL10" s="42">
        <f>データ!V6</f>
        <v>151</v>
      </c>
      <c r="AM10" s="42"/>
      <c r="AN10" s="42"/>
      <c r="AO10" s="42"/>
      <c r="AP10" s="42"/>
      <c r="AQ10" s="42"/>
      <c r="AR10" s="42"/>
      <c r="AS10" s="42"/>
      <c r="AT10" s="35">
        <f>データ!W6</f>
        <v>0.12</v>
      </c>
      <c r="AU10" s="35"/>
      <c r="AV10" s="35"/>
      <c r="AW10" s="35"/>
      <c r="AX10" s="35"/>
      <c r="AY10" s="35"/>
      <c r="AZ10" s="35"/>
      <c r="BA10" s="35"/>
      <c r="BB10" s="35">
        <f>データ!X6</f>
        <v>1258.33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117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119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【113.17】</v>
      </c>
      <c r="I86" s="12" t="str">
        <f>データ!CA6</f>
        <v>【31.60】</v>
      </c>
      <c r="J86" s="12" t="str">
        <f>データ!CL6</f>
        <v>【596.93】</v>
      </c>
      <c r="K86" s="12" t="str">
        <f>データ!CW6</f>
        <v>【24.44】</v>
      </c>
      <c r="L86" s="12" t="str">
        <f>データ!DH6</f>
        <v>【95.52】</v>
      </c>
      <c r="M86" s="12" t="s">
        <v>44</v>
      </c>
      <c r="N86" s="12" t="s">
        <v>44</v>
      </c>
      <c r="O86" s="12" t="str">
        <f>データ!EO6</f>
        <v>【0.00】</v>
      </c>
    </row>
  </sheetData>
  <sheetProtection algorithmName="SHA-512" hashValue="g7aOX2NQzy+zEZrI1kO3HIwhTE1cqFUOELf6t+VbjHwtTrfKySIkTeRRZ3AxzBqLTnktp9SIYbFeh6aWp+HyxA==" saltValue="XodePcEdfDiJ0InGAhx9e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322067</v>
      </c>
      <c r="D6" s="19">
        <f t="shared" si="3"/>
        <v>47</v>
      </c>
      <c r="E6" s="19">
        <f t="shared" si="3"/>
        <v>17</v>
      </c>
      <c r="F6" s="19">
        <f t="shared" si="3"/>
        <v>8</v>
      </c>
      <c r="G6" s="19">
        <f t="shared" si="3"/>
        <v>0</v>
      </c>
      <c r="H6" s="19" t="str">
        <f t="shared" si="3"/>
        <v>島根県　安来市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簡易排水</v>
      </c>
      <c r="L6" s="19" t="str">
        <f t="shared" si="3"/>
        <v>J2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0.41</v>
      </c>
      <c r="Q6" s="20">
        <f t="shared" si="3"/>
        <v>100</v>
      </c>
      <c r="R6" s="20">
        <f t="shared" si="3"/>
        <v>3858</v>
      </c>
      <c r="S6" s="20">
        <f t="shared" si="3"/>
        <v>37116</v>
      </c>
      <c r="T6" s="20">
        <f t="shared" si="3"/>
        <v>420.93</v>
      </c>
      <c r="U6" s="20">
        <f t="shared" si="3"/>
        <v>88.18</v>
      </c>
      <c r="V6" s="20">
        <f t="shared" si="3"/>
        <v>151</v>
      </c>
      <c r="W6" s="20">
        <f t="shared" si="3"/>
        <v>0.12</v>
      </c>
      <c r="X6" s="20">
        <f t="shared" si="3"/>
        <v>1258.33</v>
      </c>
      <c r="Y6" s="21">
        <f>IF(Y7="",NA(),Y7)</f>
        <v>99.29</v>
      </c>
      <c r="Z6" s="21">
        <f t="shared" ref="Z6:AH6" si="4">IF(Z7="",NA(),Z7)</f>
        <v>100.71</v>
      </c>
      <c r="AA6" s="21">
        <f t="shared" si="4"/>
        <v>99.55</v>
      </c>
      <c r="AB6" s="21">
        <f t="shared" si="4"/>
        <v>101.24</v>
      </c>
      <c r="AC6" s="21">
        <f t="shared" si="4"/>
        <v>99.21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631.82000000000005</v>
      </c>
      <c r="BG6" s="21">
        <f t="shared" ref="BG6:BO6" si="7">IF(BG7="",NA(),BG7)</f>
        <v>529.6</v>
      </c>
      <c r="BH6" s="21">
        <f t="shared" si="7"/>
        <v>397.09</v>
      </c>
      <c r="BI6" s="21">
        <f t="shared" si="7"/>
        <v>306.26</v>
      </c>
      <c r="BJ6" s="21">
        <f t="shared" si="7"/>
        <v>161.41999999999999</v>
      </c>
      <c r="BK6" s="21">
        <f t="shared" si="7"/>
        <v>243.02</v>
      </c>
      <c r="BL6" s="21">
        <f t="shared" si="7"/>
        <v>196.19</v>
      </c>
      <c r="BM6" s="21">
        <f t="shared" si="7"/>
        <v>129.4</v>
      </c>
      <c r="BN6" s="21">
        <f t="shared" si="7"/>
        <v>126.26</v>
      </c>
      <c r="BO6" s="21">
        <f t="shared" si="7"/>
        <v>113.17</v>
      </c>
      <c r="BP6" s="20" t="str">
        <f>IF(BP7="","",IF(BP7="-","【-】","【"&amp;SUBSTITUTE(TEXT(BP7,"#,##0.00"),"-","△")&amp;"】"))</f>
        <v>【113.17】</v>
      </c>
      <c r="BQ6" s="21">
        <f>IF(BQ7="",NA(),BQ7)</f>
        <v>58.42</v>
      </c>
      <c r="BR6" s="21">
        <f t="shared" ref="BR6:BZ6" si="8">IF(BR7="",NA(),BR7)</f>
        <v>58.64</v>
      </c>
      <c r="BS6" s="21">
        <f t="shared" si="8"/>
        <v>56.29</v>
      </c>
      <c r="BT6" s="21">
        <f t="shared" si="8"/>
        <v>52.59</v>
      </c>
      <c r="BU6" s="21">
        <f t="shared" si="8"/>
        <v>62.25</v>
      </c>
      <c r="BV6" s="21">
        <f t="shared" si="8"/>
        <v>41.35</v>
      </c>
      <c r="BW6" s="21">
        <f t="shared" si="8"/>
        <v>39.07</v>
      </c>
      <c r="BX6" s="21">
        <f t="shared" si="8"/>
        <v>38.409999999999997</v>
      </c>
      <c r="BY6" s="21">
        <f t="shared" si="8"/>
        <v>35.869999999999997</v>
      </c>
      <c r="BZ6" s="21">
        <f t="shared" si="8"/>
        <v>31.6</v>
      </c>
      <c r="CA6" s="20" t="str">
        <f>IF(CA7="","",IF(CA7="-","【-】","【"&amp;SUBSTITUTE(TEXT(CA7,"#,##0.00"),"-","△")&amp;"】"))</f>
        <v>【31.60】</v>
      </c>
      <c r="CB6" s="21">
        <f>IF(CB7="",NA(),CB7)</f>
        <v>340.68</v>
      </c>
      <c r="CC6" s="21">
        <f t="shared" ref="CC6:CK6" si="9">IF(CC7="",NA(),CC7)</f>
        <v>341.16</v>
      </c>
      <c r="CD6" s="21">
        <f t="shared" si="9"/>
        <v>353.03</v>
      </c>
      <c r="CE6" s="21">
        <f t="shared" si="9"/>
        <v>380.1</v>
      </c>
      <c r="CF6" s="21">
        <f t="shared" si="9"/>
        <v>353.08</v>
      </c>
      <c r="CG6" s="21">
        <f t="shared" si="9"/>
        <v>456.7</v>
      </c>
      <c r="CH6" s="21">
        <f t="shared" si="9"/>
        <v>485</v>
      </c>
      <c r="CI6" s="21">
        <f t="shared" si="9"/>
        <v>501.56</v>
      </c>
      <c r="CJ6" s="21">
        <f t="shared" si="9"/>
        <v>528.78</v>
      </c>
      <c r="CK6" s="21">
        <f t="shared" si="9"/>
        <v>596.92999999999995</v>
      </c>
      <c r="CL6" s="20" t="str">
        <f>IF(CL7="","",IF(CL7="-","【-】","【"&amp;SUBSTITUTE(TEXT(CL7,"#,##0.00"),"-","△")&amp;"】"))</f>
        <v>【596.93】</v>
      </c>
      <c r="CM6" s="21">
        <f>IF(CM7="",NA(),CM7)</f>
        <v>43.06</v>
      </c>
      <c r="CN6" s="21">
        <f t="shared" ref="CN6:CV6" si="10">IF(CN7="",NA(),CN7)</f>
        <v>43.06</v>
      </c>
      <c r="CO6" s="21">
        <f t="shared" si="10"/>
        <v>43.06</v>
      </c>
      <c r="CP6" s="21">
        <f t="shared" si="10"/>
        <v>44.44</v>
      </c>
      <c r="CQ6" s="21">
        <f t="shared" si="10"/>
        <v>41.67</v>
      </c>
      <c r="CR6" s="21">
        <f t="shared" si="10"/>
        <v>27.26</v>
      </c>
      <c r="CS6" s="21">
        <f t="shared" si="10"/>
        <v>27.09</v>
      </c>
      <c r="CT6" s="21">
        <f t="shared" si="10"/>
        <v>26.64</v>
      </c>
      <c r="CU6" s="21">
        <f t="shared" si="10"/>
        <v>26.11</v>
      </c>
      <c r="CV6" s="21">
        <f t="shared" si="10"/>
        <v>24.44</v>
      </c>
      <c r="CW6" s="20" t="str">
        <f>IF(CW7="","",IF(CW7="-","【-】","【"&amp;SUBSTITUTE(TEXT(CW7,"#,##0.00"),"-","△")&amp;"】"))</f>
        <v>【24.44】</v>
      </c>
      <c r="CX6" s="21">
        <f>IF(CX7="",NA(),CX7)</f>
        <v>98.06</v>
      </c>
      <c r="CY6" s="21">
        <f t="shared" ref="CY6:DG6" si="11">IF(CY7="",NA(),CY7)</f>
        <v>98.05</v>
      </c>
      <c r="CZ6" s="21">
        <f t="shared" si="11"/>
        <v>98.05</v>
      </c>
      <c r="DA6" s="21">
        <f t="shared" si="11"/>
        <v>98.05</v>
      </c>
      <c r="DB6" s="21">
        <f t="shared" si="11"/>
        <v>98.01</v>
      </c>
      <c r="DC6" s="21">
        <f t="shared" si="11"/>
        <v>94.93</v>
      </c>
      <c r="DD6" s="21">
        <f t="shared" si="11"/>
        <v>95.1</v>
      </c>
      <c r="DE6" s="21">
        <f t="shared" si="11"/>
        <v>95.52</v>
      </c>
      <c r="DF6" s="21">
        <f t="shared" si="11"/>
        <v>94.97</v>
      </c>
      <c r="DG6" s="21">
        <f t="shared" si="11"/>
        <v>95.52</v>
      </c>
      <c r="DH6" s="20" t="str">
        <f>IF(DH7="","",IF(DH7="-","【-】","【"&amp;SUBSTITUTE(TEXT(DH7,"#,##0.00"),"-","△")&amp;"】"))</f>
        <v>【95.52】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2021</v>
      </c>
      <c r="C7" s="23">
        <v>322067</v>
      </c>
      <c r="D7" s="23">
        <v>47</v>
      </c>
      <c r="E7" s="23">
        <v>17</v>
      </c>
      <c r="F7" s="23">
        <v>8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0.41</v>
      </c>
      <c r="Q7" s="24">
        <v>100</v>
      </c>
      <c r="R7" s="24">
        <v>3858</v>
      </c>
      <c r="S7" s="24">
        <v>37116</v>
      </c>
      <c r="T7" s="24">
        <v>420.93</v>
      </c>
      <c r="U7" s="24">
        <v>88.18</v>
      </c>
      <c r="V7" s="24">
        <v>151</v>
      </c>
      <c r="W7" s="24">
        <v>0.12</v>
      </c>
      <c r="X7" s="24">
        <v>1258.33</v>
      </c>
      <c r="Y7" s="24">
        <v>99.29</v>
      </c>
      <c r="Z7" s="24">
        <v>100.71</v>
      </c>
      <c r="AA7" s="24">
        <v>99.55</v>
      </c>
      <c r="AB7" s="24">
        <v>101.24</v>
      </c>
      <c r="AC7" s="24">
        <v>99.21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631.82000000000005</v>
      </c>
      <c r="BG7" s="24">
        <v>529.6</v>
      </c>
      <c r="BH7" s="24">
        <v>397.09</v>
      </c>
      <c r="BI7" s="24">
        <v>306.26</v>
      </c>
      <c r="BJ7" s="24">
        <v>161.41999999999999</v>
      </c>
      <c r="BK7" s="24">
        <v>243.02</v>
      </c>
      <c r="BL7" s="24">
        <v>196.19</v>
      </c>
      <c r="BM7" s="24">
        <v>129.4</v>
      </c>
      <c r="BN7" s="24">
        <v>126.26</v>
      </c>
      <c r="BO7" s="24">
        <v>113.17</v>
      </c>
      <c r="BP7" s="24">
        <v>113.17</v>
      </c>
      <c r="BQ7" s="24">
        <v>58.42</v>
      </c>
      <c r="BR7" s="24">
        <v>58.64</v>
      </c>
      <c r="BS7" s="24">
        <v>56.29</v>
      </c>
      <c r="BT7" s="24">
        <v>52.59</v>
      </c>
      <c r="BU7" s="24">
        <v>62.25</v>
      </c>
      <c r="BV7" s="24">
        <v>41.35</v>
      </c>
      <c r="BW7" s="24">
        <v>39.07</v>
      </c>
      <c r="BX7" s="24">
        <v>38.409999999999997</v>
      </c>
      <c r="BY7" s="24">
        <v>35.869999999999997</v>
      </c>
      <c r="BZ7" s="24">
        <v>31.6</v>
      </c>
      <c r="CA7" s="24">
        <v>31.6</v>
      </c>
      <c r="CB7" s="24">
        <v>340.68</v>
      </c>
      <c r="CC7" s="24">
        <v>341.16</v>
      </c>
      <c r="CD7" s="24">
        <v>353.03</v>
      </c>
      <c r="CE7" s="24">
        <v>380.1</v>
      </c>
      <c r="CF7" s="24">
        <v>353.08</v>
      </c>
      <c r="CG7" s="24">
        <v>456.7</v>
      </c>
      <c r="CH7" s="24">
        <v>485</v>
      </c>
      <c r="CI7" s="24">
        <v>501.56</v>
      </c>
      <c r="CJ7" s="24">
        <v>528.78</v>
      </c>
      <c r="CK7" s="24">
        <v>596.92999999999995</v>
      </c>
      <c r="CL7" s="24">
        <v>596.92999999999995</v>
      </c>
      <c r="CM7" s="24">
        <v>43.06</v>
      </c>
      <c r="CN7" s="24">
        <v>43.06</v>
      </c>
      <c r="CO7" s="24">
        <v>43.06</v>
      </c>
      <c r="CP7" s="24">
        <v>44.44</v>
      </c>
      <c r="CQ7" s="24">
        <v>41.67</v>
      </c>
      <c r="CR7" s="24">
        <v>27.26</v>
      </c>
      <c r="CS7" s="24">
        <v>27.09</v>
      </c>
      <c r="CT7" s="24">
        <v>26.64</v>
      </c>
      <c r="CU7" s="24">
        <v>26.11</v>
      </c>
      <c r="CV7" s="24">
        <v>24.44</v>
      </c>
      <c r="CW7" s="24">
        <v>24.44</v>
      </c>
      <c r="CX7" s="24">
        <v>98.06</v>
      </c>
      <c r="CY7" s="24">
        <v>98.05</v>
      </c>
      <c r="CZ7" s="24">
        <v>98.05</v>
      </c>
      <c r="DA7" s="24">
        <v>98.05</v>
      </c>
      <c r="DB7" s="24">
        <v>98.01</v>
      </c>
      <c r="DC7" s="24">
        <v>94.93</v>
      </c>
      <c r="DD7" s="24">
        <v>95.1</v>
      </c>
      <c r="DE7" s="24">
        <v>95.52</v>
      </c>
      <c r="DF7" s="24">
        <v>94.97</v>
      </c>
      <c r="DG7" s="24">
        <v>95.52</v>
      </c>
      <c r="DH7" s="24">
        <v>95.52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ys00666</cp:lastModifiedBy>
  <dcterms:created xsi:type="dcterms:W3CDTF">2022-12-01T02:04:51Z</dcterms:created>
  <dcterms:modified xsi:type="dcterms:W3CDTF">2023-02-07T02:02:31Z</dcterms:modified>
  <cp:category/>
</cp:coreProperties>
</file>