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4年度（令和3年度決算値）\03島根県大田市(提出用)\"/>
    </mc:Choice>
  </mc:AlternateContent>
  <xr:revisionPtr revIDLastSave="0" documentId="13_ncr:1_{A15E114C-9D98-4EB7-90B5-BFBF8D082F55}" xr6:coauthVersionLast="47" xr6:coauthVersionMax="47" xr10:uidLastSave="{00000000-0000-0000-0000-000000000000}"/>
  <workbookProtection workbookAlgorithmName="SHA-512" workbookHashValue="A5C8jp5/OeArenlipnPTa1ZHgWWBNLOvkjse0p44BRA15zG3KYAzYq/shP2yW+Cj4CLhK9ySXhXEcz7es2SwkQ==" workbookSaltValue="Pjaf9rQJmaQUvl+mEtOfV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<sst xmlns="http://schemas.openxmlformats.org/spreadsheetml/2006/main" count="236" uniqueCount="120">
  <si>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</si>
  <si>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</si>
  <si>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</si>
  <si>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</si>
  <si>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</si>
  <si>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</si>
  <si>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</si>
  <si>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</si>
  <si>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</si>
  <si>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</si>
  <si>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</si>
  <si>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</si>
  <si>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</si>
  <si>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</si>
  <si>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</si>
  <si>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</si>
  <si>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</si>
  <si>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</si>
  <si>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</si>
  <si>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</si>
  <si>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</si>
  <si>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</si>
  <si>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</si>
  <si>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</si>
  <si>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</si>
  <si>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</si>
  <si>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</si>
  <si>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</si>
  <si>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</si>
  <si>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</si>
  <si>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</si>
  <si>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</si>
  <si>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</si>
  <si>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</si>
  <si>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</si>
  <si>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</si>
  <si>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</si>
  <si>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</si>
  <si>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</si>
  <si>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</si>
  <si>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</si>
  <si>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</si>
  <si>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</si>
  <si>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</si>
  <si>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</si>
  <si>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</si>
  <si>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</si>
  <si>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</si>
  <si>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</si>
  <si>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</si>
  <si>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</si>
  <si>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</si>
  <si>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</si>
  <si>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</si>
  <si>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</si>
  <si>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</si>
  <si>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</si>
  <si>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</si>
  <si>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</si>
  <si>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</si>
  <si>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</si>
  <si>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</si>
  <si>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</si>
  <si>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</si>
  <si>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</si>
  <si>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</si>
  <si>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</si>
  <si>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</si>
  <si>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</si>
  <si>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</si>
  <si>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</si>
  <si>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</si>
  <si>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</si>
  <si>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</si>
  <si>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</si>
  <si>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</si>
  <si>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</si>
  <si>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</si>
  <si>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</si>
  <si>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</si>
  <si>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</si>
  <si>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</si>
  <si>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</si>
  <si>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</si>
  <si>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</si>
  <si>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</si>
  <si>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</si>
  <si>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</si>
  <si>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</si>
  <si>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</si>
  <si>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</si>
  <si>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</si>
  <si>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</si>
  <si>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</si>
  <si>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</si>
  <si>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</si>
  <si>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</si>
  <si>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</si>
  <si>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</si>
  <si>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</si>
  <si>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</si>
  <si>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</si>
  <si>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</si>
  <si>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</si>
  <si>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</si>
  <si>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</si>
  <si>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</si>
  <si>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</si>
  <si>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</si>
  <si>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</si>
  <si>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</si>
  <si>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</si>
  <si>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</si>
  <si>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</si>
  <si>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</si>
  <si>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</si>
  <si>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</si>
  <si>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平成9年度に供用を開始し既に施設整備を終えているが、建設投資に見合った使用料収入に結びついていないため、一般会計からの繰入金に依存せざるを得ない経営状況となっている。
　高齢化による人口減少や管渠等の汚水処理施設全体の老朽化が進む中、平成28年度に策定した経営戦略により、施設の更新時期に合わせてダウンサイジング等について検討していくとともに、維持管理費の削減、適正な使用料収入の確保といった経営の健全化について検討していく必要がある。</t>
    <rPh sb="64" eb="66">
      <t>イゾン</t>
    </rPh>
    <phoneticPr fontId="4"/>
  </si>
  <si>
    <t>①収益的収支比率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供用開始から24年が経過する中、維持管理費が増加しており数値は低下傾向にあり、令和3年度については使用料収入はほぼ前年度同等であったが、維持管理費が増加したため、前年度を下回った。
⑥汚水処理原価
　令和3年度は維持管理費が増加したが、有収水量も増加した。維持管理費の伸びより有収水量の伸びが上回り、今年度は原価が下がった。しかしながら、類似団体平均より高い状況にある。
⑦施設利用率
　施設利用率は、ほぼ横ばい状態であり、令和3年度においては類似団体平均を下回っており、その差も前年度と比べ大きく開いた。
　なお、平成30年度の施設利用率については、報告誤りによる違算。本来数値は「51.88」。
⑧水洗化率
　類似団体や全国平均よりも上回っており、適切な水処理が行われている。</t>
    <rPh sb="153" eb="155">
      <t>キョウヨウ</t>
    </rPh>
    <rPh sb="155" eb="157">
      <t>カイシ</t>
    </rPh>
    <rPh sb="161" eb="162">
      <t>ネン</t>
    </rPh>
    <rPh sb="163" eb="165">
      <t>ケイカ</t>
    </rPh>
    <rPh sb="167" eb="168">
      <t>ナカ</t>
    </rPh>
    <rPh sb="175" eb="177">
      <t>ゾウカ</t>
    </rPh>
    <rPh sb="184" eb="186">
      <t>テイカ</t>
    </rPh>
    <rPh sb="186" eb="188">
      <t>ケイコウ</t>
    </rPh>
    <rPh sb="192" eb="194">
      <t>レイワ</t>
    </rPh>
    <rPh sb="195" eb="197">
      <t>ネンド</t>
    </rPh>
    <rPh sb="202" eb="207">
      <t>シヨウリョウシュウニュウ</t>
    </rPh>
    <rPh sb="210" eb="213">
      <t>ゼンネンド</t>
    </rPh>
    <rPh sb="213" eb="215">
      <t>ドウトウ</t>
    </rPh>
    <rPh sb="221" eb="223">
      <t>イジ</t>
    </rPh>
    <rPh sb="223" eb="226">
      <t>カンリヒ</t>
    </rPh>
    <rPh sb="227" eb="229">
      <t>ゾウカ</t>
    </rPh>
    <rPh sb="234" eb="237">
      <t>ゼンネンド</t>
    </rPh>
    <rPh sb="238" eb="240">
      <t>シタマワ</t>
    </rPh>
    <rPh sb="254" eb="256">
      <t>レイワ</t>
    </rPh>
    <rPh sb="257" eb="259">
      <t>ネンド</t>
    </rPh>
    <rPh sb="260" eb="262">
      <t>イジ</t>
    </rPh>
    <rPh sb="262" eb="265">
      <t>カンリヒ</t>
    </rPh>
    <rPh sb="266" eb="268">
      <t>ゾウカ</t>
    </rPh>
    <rPh sb="277" eb="279">
      <t>ゾウカ</t>
    </rPh>
    <rPh sb="282" eb="287">
      <t>イジカンリヒ</t>
    </rPh>
    <rPh sb="288" eb="289">
      <t>ノ</t>
    </rPh>
    <rPh sb="292" eb="296">
      <t>ユウシュウスイリョウ</t>
    </rPh>
    <rPh sb="297" eb="298">
      <t>ノ</t>
    </rPh>
    <rPh sb="300" eb="302">
      <t>ウワマワ</t>
    </rPh>
    <rPh sb="304" eb="307">
      <t>コンネンド</t>
    </rPh>
    <rPh sb="308" eb="310">
      <t>ゲンカ</t>
    </rPh>
    <rPh sb="311" eb="312">
      <t>サ</t>
    </rPh>
    <rPh sb="349" eb="354">
      <t>シセツリヨウリツ</t>
    </rPh>
    <rPh sb="358" eb="359">
      <t>ヨコ</t>
    </rPh>
    <rPh sb="361" eb="363">
      <t>ジョウタイ</t>
    </rPh>
    <rPh sb="367" eb="369">
      <t>レイワ</t>
    </rPh>
    <rPh sb="370" eb="372">
      <t>ネンド</t>
    </rPh>
    <rPh sb="377" eb="379">
      <t>ルイジ</t>
    </rPh>
    <rPh sb="379" eb="381">
      <t>ダンタイ</t>
    </rPh>
    <rPh sb="384" eb="386">
      <t>シタマワ</t>
    </rPh>
    <rPh sb="393" eb="394">
      <t>サ</t>
    </rPh>
    <rPh sb="395" eb="398">
      <t>ゼンネンド</t>
    </rPh>
    <rPh sb="399" eb="400">
      <t>クラ</t>
    </rPh>
    <rPh sb="401" eb="402">
      <t>オオ</t>
    </rPh>
    <rPh sb="404" eb="405">
      <t>ヒラ</t>
    </rPh>
    <rPh sb="413" eb="415">
      <t>ヘイセイ</t>
    </rPh>
    <rPh sb="417" eb="419">
      <t>ネンド</t>
    </rPh>
    <rPh sb="420" eb="422">
      <t>シセツ</t>
    </rPh>
    <rPh sb="422" eb="425">
      <t>リヨウリツ</t>
    </rPh>
    <rPh sb="431" eb="433">
      <t>ホウコク</t>
    </rPh>
    <rPh sb="433" eb="434">
      <t>アヤマ</t>
    </rPh>
    <rPh sb="438" eb="440">
      <t>イサン</t>
    </rPh>
    <rPh sb="441" eb="443">
      <t>ホンライ</t>
    </rPh>
    <rPh sb="443" eb="445">
      <t>スウチ</t>
    </rPh>
    <rPh sb="457" eb="460">
      <t>スイセンカ</t>
    </rPh>
    <rPh sb="460" eb="461">
      <t>リツ</t>
    </rPh>
    <rPh sb="463" eb="465">
      <t>ルイジ</t>
    </rPh>
    <rPh sb="465" eb="467">
      <t>ダンタイ</t>
    </rPh>
    <rPh sb="468" eb="470">
      <t>ゼンコク</t>
    </rPh>
    <rPh sb="470" eb="472">
      <t>ヘイキン</t>
    </rPh>
    <rPh sb="475" eb="477">
      <t>ウワマワ</t>
    </rPh>
    <rPh sb="482" eb="484">
      <t>テキセツ</t>
    </rPh>
    <rPh sb="485" eb="486">
      <t>スイ</t>
    </rPh>
    <rPh sb="486" eb="488">
      <t>ショリ</t>
    </rPh>
    <rPh sb="489" eb="490">
      <t>オコナ</t>
    </rPh>
    <phoneticPr fontId="4"/>
  </si>
  <si>
    <t>③管渠改善率
　令和3年度末現在、供用開始後24年を経過する。
　現在のところ、法定耐用年数50年を経過した管渠はなく、また、令和2年度にはストックマネジメント事業により施設の機能診断を行ったが、その結果を見ても早急な更新を要する管渠は見受けられなかった。</t>
    <rPh sb="1" eb="3">
      <t>カンキョ</t>
    </rPh>
    <rPh sb="3" eb="5">
      <t>カイゼン</t>
    </rPh>
    <rPh sb="5" eb="6">
      <t>リツ</t>
    </rPh>
    <rPh sb="8" eb="10">
      <t>レイワ</t>
    </rPh>
    <rPh sb="11" eb="14">
      <t>ネンドマツ</t>
    </rPh>
    <rPh sb="14" eb="16">
      <t>ゲンザイ</t>
    </rPh>
    <rPh sb="17" eb="19">
      <t>キョウヨウ</t>
    </rPh>
    <rPh sb="19" eb="21">
      <t>カイシ</t>
    </rPh>
    <rPh sb="21" eb="22">
      <t>ゴ</t>
    </rPh>
    <rPh sb="24" eb="25">
      <t>ネン</t>
    </rPh>
    <rPh sb="26" eb="28">
      <t>ケイカ</t>
    </rPh>
    <rPh sb="48" eb="49">
      <t>ネン</t>
    </rPh>
    <rPh sb="63" eb="65">
      <t>レイワ</t>
    </rPh>
    <rPh sb="66" eb="68">
      <t>ネンド</t>
    </rPh>
    <rPh sb="106" eb="108">
      <t>サッキュウ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</si>
</sst>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0E-4CA4-91B0-0BB12710CB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A0E-4CA4-91B0-0BB12710CB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51.05</c:v>
                </c:pt>
                <c:pt idx="1">
                  <c:v>30.13</c:v>
                </c:pt>
                <c:pt idx="2">
                  <c:v>51.05</c:v>
                </c:pt>
                <c:pt idx="3">
                  <c:v>53.97</c:v>
                </c:pt>
                <c:pt idx="4">
                  <c:v>56.49</c:v>
                </c:pt>
              </c:numCache>
            </c:numRef>
          </c:val>
          <c:extLst>
            <c:ext xmlns:c16="http://schemas.microsoft.com/office/drawing/2014/chart" uri="{C3380CC4-5D6E-409C-BE32-E72D297353CC}">
              <c16:uniqueId val="{00000000-3D88-4491-9F9C-C39AF3EDCF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D88-4491-9F9C-C39AF3EDCF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91.63</c:v>
                </c:pt>
                <c:pt idx="1">
                  <c:v>87.17</c:v>
                </c:pt>
                <c:pt idx="2">
                  <c:v>88.19</c:v>
                </c:pt>
                <c:pt idx="3">
                  <c:v>88.01</c:v>
                </c:pt>
                <c:pt idx="4">
                  <c:v>92.94</c:v>
                </c:pt>
              </c:numCache>
            </c:numRef>
          </c:val>
          <c:extLst>
            <c:ext xmlns:c16="http://schemas.microsoft.com/office/drawing/2014/chart" uri="{C3380CC4-5D6E-409C-BE32-E72D297353CC}">
              <c16:uniqueId val="{00000000-4B58-48AE-B967-A3DD5A4EE3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B58-48AE-B967-A3DD5A4EE3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119-4A32-B88A-21FEA1CD25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9-4A32-B88A-21FEA1CD25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D-4F85-B5C9-4B37EF83E2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D-4F85-B5C9-4B37EF83E2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D2-4E72-932D-1A58A04DE4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D2-4E72-932D-1A58A04DE4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BF-427E-8C56-17E69CA4B1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F-427E-8C56-17E69CA4B1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64-4929-A53A-78F4D5A9B3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64-4929-A53A-78F4D5A9B3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8E-4870-B669-EC50F5F676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B8E-4870-B669-EC50F5F676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45.75</c:v>
                </c:pt>
                <c:pt idx="1">
                  <c:v>44.24</c:v>
                </c:pt>
                <c:pt idx="2">
                  <c:v>42.05</c:v>
                </c:pt>
                <c:pt idx="3">
                  <c:v>44.92</c:v>
                </c:pt>
                <c:pt idx="4">
                  <c:v>42.61</c:v>
                </c:pt>
              </c:numCache>
            </c:numRef>
          </c:val>
          <c:extLst>
            <c:ext xmlns:c16="http://schemas.microsoft.com/office/drawing/2014/chart" uri="{C3380CC4-5D6E-409C-BE32-E72D297353CC}">
              <c16:uniqueId val="{00000000-F134-41A3-AC53-93EE32085A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134-41A3-AC53-93EE32085A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408.91</c:v>
                </c:pt>
                <c:pt idx="1">
                  <c:v>407.3</c:v>
                </c:pt>
                <c:pt idx="2">
                  <c:v>441.66</c:v>
                </c:pt>
                <c:pt idx="3">
                  <c:v>408.04</c:v>
                </c:pt>
                <c:pt idx="4">
                  <c:v>405.23</c:v>
                </c:pt>
              </c:numCache>
            </c:numRef>
          </c:val>
          <c:extLst>
            <c:ext xmlns:c16="http://schemas.microsoft.com/office/drawing/2014/chart" uri="{C3380CC4-5D6E-409C-BE32-E72D297353CC}">
              <c16:uniqueId val="{00000000-F52E-4FE6-8FEF-26F4A1BD02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52E-4FE6-8FEF-26F4A1BD02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島根県　大田市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33243</v>
      </c>
      <c r="AM8" s="37"/>
      <c r="AN8" s="37"/>
      <c r="AO8" s="37"/>
      <c r="AP8" s="37"/>
      <c r="AQ8" s="37"/>
      <c r="AR8" s="37"/>
      <c r="AS8" s="37"/>
      <c r="AT8" s="38">
        <f>データ!T6</f>
        <v>435.34</v>
      </c>
      <c r="AU8" s="38"/>
      <c r="AV8" s="38"/>
      <c r="AW8" s="38"/>
      <c r="AX8" s="38"/>
      <c r="AY8" s="38"/>
      <c r="AZ8" s="38"/>
      <c r="BA8" s="38"/>
      <c r="BB8" s="38">
        <f>データ!U6</f>
        <v>76.36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1.54</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510</v>
      </c>
      <c r="AM10" s="37"/>
      <c r="AN10" s="37"/>
      <c r="AO10" s="37"/>
      <c r="AP10" s="37"/>
      <c r="AQ10" s="37"/>
      <c r="AR10" s="37"/>
      <c r="AS10" s="37"/>
      <c r="AT10" s="38">
        <f>データ!W6</f>
        <v>0.24</v>
      </c>
      <c r="AU10" s="38"/>
      <c r="AV10" s="38"/>
      <c r="AW10" s="38"/>
      <c r="AX10" s="38"/>
      <c r="AY10" s="38"/>
      <c r="AZ10" s="38"/>
      <c r="BA10" s="38"/>
      <c r="BB10" s="38">
        <f>データ!X6</f>
        <v>2125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117</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flpu7atc9M6nqLpdt3dp77Bycya+/CihqI/aYZTNk2U1+PvjqG5C64bQ7M6Ir6rpVSmnUmkVivbvu5X7uS3nQ==" saltValue="30KaCWxsixdktBAexU6R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85" t="s">
        <v>53</v>
      </c>
      <c r="I3" s="86"/>
      <c r="J3" s="86"/>
      <c r="K3" s="86"/>
      <c r="L3" s="86"/>
      <c r="M3" s="86"/>
      <c r="N3" s="86"/>
      <c r="O3" s="86"/>
      <c r="P3" s="86"/>
      <c r="Q3" s="86"/>
      <c r="R3" s="86"/>
      <c r="S3" s="86"/>
      <c r="T3" s="86"/>
      <c r="U3" s="86"/>
      <c r="V3" s="86"/>
      <c r="W3" s="86"/>
      <c r="X3" s="87"/>
      <c r="Y3" s="91" t="s">
        <v>54</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55</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
      <c r="A4" s="14" t="s">
        <v>56</v>
      </c>
      <c r="B4" s="16"/>
      <c r="C4" s="16"/>
      <c r="D4" s="16"/>
      <c r="E4" s="16"/>
      <c r="F4" s="16"/>
      <c r="G4" s="16"/>
      <c r="H4" s="88"/>
      <c r="I4" s="89"/>
      <c r="J4" s="89"/>
      <c r="K4" s="89"/>
      <c r="L4" s="89"/>
      <c r="M4" s="89"/>
      <c r="N4" s="89"/>
      <c r="O4" s="89"/>
      <c r="P4" s="89"/>
      <c r="Q4" s="89"/>
      <c r="R4" s="89"/>
      <c r="S4" s="89"/>
      <c r="T4" s="89"/>
      <c r="U4" s="89"/>
      <c r="V4" s="89"/>
      <c r="W4" s="89"/>
      <c r="X4" s="90"/>
      <c r="Y4" s="84" t="s">
        <v>57</v>
      </c>
      <c r="Z4" s="84"/>
      <c r="AA4" s="84"/>
      <c r="AB4" s="84"/>
      <c r="AC4" s="84"/>
      <c r="AD4" s="84"/>
      <c r="AE4" s="84"/>
      <c r="AF4" s="84"/>
      <c r="AG4" s="84"/>
      <c r="AH4" s="84"/>
      <c r="AI4" s="84"/>
      <c r="AJ4" s="84" t="s">
        <v>58</v>
      </c>
      <c r="AK4" s="84"/>
      <c r="AL4" s="84"/>
      <c r="AM4" s="84"/>
      <c r="AN4" s="84"/>
      <c r="AO4" s="84"/>
      <c r="AP4" s="84"/>
      <c r="AQ4" s="84"/>
      <c r="AR4" s="84"/>
      <c r="AS4" s="84"/>
      <c r="AT4" s="84"/>
      <c r="AU4" s="84" t="s">
        <v>59</v>
      </c>
      <c r="AV4" s="84"/>
      <c r="AW4" s="84"/>
      <c r="AX4" s="84"/>
      <c r="AY4" s="84"/>
      <c r="AZ4" s="84"/>
      <c r="BA4" s="84"/>
      <c r="BB4" s="84"/>
      <c r="BC4" s="84"/>
      <c r="BD4" s="84"/>
      <c r="BE4" s="84"/>
      <c r="BF4" s="84" t="s">
        <v>60</v>
      </c>
      <c r="BG4" s="84"/>
      <c r="BH4" s="84"/>
      <c r="BI4" s="84"/>
      <c r="BJ4" s="84"/>
      <c r="BK4" s="84"/>
      <c r="BL4" s="84"/>
      <c r="BM4" s="84"/>
      <c r="BN4" s="84"/>
      <c r="BO4" s="84"/>
      <c r="BP4" s="84"/>
      <c r="BQ4" s="84" t="s">
        <v>61</v>
      </c>
      <c r="BR4" s="84"/>
      <c r="BS4" s="84"/>
      <c r="BT4" s="84"/>
      <c r="BU4" s="84"/>
      <c r="BV4" s="84"/>
      <c r="BW4" s="84"/>
      <c r="BX4" s="84"/>
      <c r="BY4" s="84"/>
      <c r="BZ4" s="84"/>
      <c r="CA4" s="84"/>
      <c r="CB4" s="84" t="s">
        <v>62</v>
      </c>
      <c r="CC4" s="84"/>
      <c r="CD4" s="84"/>
      <c r="CE4" s="84"/>
      <c r="CF4" s="84"/>
      <c r="CG4" s="84"/>
      <c r="CH4" s="84"/>
      <c r="CI4" s="84"/>
      <c r="CJ4" s="84"/>
      <c r="CK4" s="84"/>
      <c r="CL4" s="84"/>
      <c r="CM4" s="84" t="s">
        <v>63</v>
      </c>
      <c r="CN4" s="84"/>
      <c r="CO4" s="84"/>
      <c r="CP4" s="84"/>
      <c r="CQ4" s="84"/>
      <c r="CR4" s="84"/>
      <c r="CS4" s="84"/>
      <c r="CT4" s="84"/>
      <c r="CU4" s="84"/>
      <c r="CV4" s="84"/>
      <c r="CW4" s="84"/>
      <c r="CX4" s="84" t="s">
        <v>64</v>
      </c>
      <c r="CY4" s="84"/>
      <c r="CZ4" s="84"/>
      <c r="DA4" s="84"/>
      <c r="DB4" s="84"/>
      <c r="DC4" s="84"/>
      <c r="DD4" s="84"/>
      <c r="DE4" s="84"/>
      <c r="DF4" s="84"/>
      <c r="DG4" s="84"/>
      <c r="DH4" s="84"/>
      <c r="DI4" s="84" t="s">
        <v>65</v>
      </c>
      <c r="DJ4" s="84"/>
      <c r="DK4" s="84"/>
      <c r="DL4" s="84"/>
      <c r="DM4" s="84"/>
      <c r="DN4" s="84"/>
      <c r="DO4" s="84"/>
      <c r="DP4" s="84"/>
      <c r="DQ4" s="84"/>
      <c r="DR4" s="84"/>
      <c r="DS4" s="84"/>
      <c r="DT4" s="84" t="s">
        <v>66</v>
      </c>
      <c r="DU4" s="84"/>
      <c r="DV4" s="84"/>
      <c r="DW4" s="84"/>
      <c r="DX4" s="84"/>
      <c r="DY4" s="84"/>
      <c r="DZ4" s="84"/>
      <c r="EA4" s="84"/>
      <c r="EB4" s="84"/>
      <c r="EC4" s="84"/>
      <c r="ED4" s="84"/>
      <c r="EE4" s="84" t="s">
        <v>67</v>
      </c>
      <c r="EF4" s="84"/>
      <c r="EG4" s="84"/>
      <c r="EH4" s="84"/>
      <c r="EI4" s="84"/>
      <c r="EJ4" s="84"/>
      <c r="EK4" s="84"/>
      <c r="EL4" s="84"/>
      <c r="EM4" s="84"/>
      <c r="EN4" s="84"/>
      <c r="EO4" s="84"/>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322059</v>
      </c>
      <c r="D6" s="19">
        <f t="shared" si="3"/>
        <v>47</v>
      </c>
      <c r="E6" s="19">
        <f t="shared" si="3"/>
        <v>17</v>
      </c>
      <c r="F6" s="19">
        <f t="shared" si="3"/>
        <v>5</v>
      </c>
      <c r="G6" s="19">
        <f t="shared" si="3"/>
        <v>0</v>
      </c>
      <c r="H6" s="19" t="str">
        <f t="shared" si="3"/>
        <v>島根県　大田市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1.54</v>
      </c>
      <c r="Q6" s="20">
        <f t="shared" si="3"/>
        <v>100</v>
      </c>
      <c r="R6" s="20">
        <f t="shared" si="3"/>
        <v>3850</v>
      </c>
      <c r="S6" s="20">
        <f t="shared" si="3"/>
        <v>33243</v>
      </c>
      <c r="T6" s="20">
        <f t="shared" si="3"/>
        <v>435.34</v>
      </c>
      <c r="U6" s="20">
        <f t="shared" si="3"/>
        <v>76.36</v>
      </c>
      <c r="V6" s="20">
        <f t="shared" si="3"/>
        <v>510</v>
      </c>
      <c r="W6" s="20">
        <f t="shared" si="3"/>
        <v>0.24</v>
      </c>
      <c r="X6" s="20">
        <f t="shared" si="3"/>
        <v>2125</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45.75</v>
      </c>
      <c r="BR6" s="21">
        <f t="shared" ref="BR6:BZ6" si="8">IF(BR7="",NA(),BR7)</f>
        <v>44.24</v>
      </c>
      <c r="BS6" s="21">
        <f t="shared" si="8"/>
        <v>42.05</v>
      </c>
      <c r="BT6" s="21">
        <f t="shared" si="8"/>
        <v>44.92</v>
      </c>
      <c r="BU6" s="21">
        <f t="shared" si="8"/>
        <v>42.61</v>
      </c>
      <c r="BV6" s="21">
        <f t="shared" si="8"/>
        <v>59.8</v>
      </c>
      <c r="BW6" s="21">
        <f t="shared" si="8"/>
        <v>57.77</v>
      </c>
      <c r="BX6" s="21">
        <f t="shared" si="8"/>
        <v>57.31</v>
      </c>
      <c r="BY6" s="21">
        <f t="shared" si="8"/>
        <v>57.08</v>
      </c>
      <c r="BZ6" s="21">
        <f t="shared" si="8"/>
        <v>56.26</v>
      </c>
      <c r="CA6" s="20" t="str">
        <f>IF(CA7="","",IF(CA7="-","【-】","【"&amp;SUBSTITUTE(TEXT(CA7,"#,##0.00"),"-","△")&amp;"】"))</f>
        <v>【60.65】</v>
      </c>
      <c r="CB6" s="21">
        <f>IF(CB7="",NA(),CB7)</f>
        <v>408.91</v>
      </c>
      <c r="CC6" s="21">
        <f t="shared" ref="CC6:CK6" si="9">IF(CC7="",NA(),CC7)</f>
        <v>407.3</v>
      </c>
      <c r="CD6" s="21">
        <f t="shared" si="9"/>
        <v>441.66</v>
      </c>
      <c r="CE6" s="21">
        <f t="shared" si="9"/>
        <v>408.04</v>
      </c>
      <c r="CF6" s="21">
        <f t="shared" si="9"/>
        <v>405.23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51.05</v>
      </c>
      <c r="CN6" s="21">
        <f t="shared" ref="CN6:CV6" si="10">IF(CN7="",NA(),CN7)</f>
        <v>30.13</v>
      </c>
      <c r="CO6" s="21">
        <f t="shared" si="10"/>
        <v>51.05</v>
      </c>
      <c r="CP6" s="21">
        <f t="shared" si="10"/>
        <v>53.97</v>
      </c>
      <c r="CQ6" s="21">
        <f t="shared" si="10"/>
        <v>56.49</v>
      </c>
      <c r="CR6" s="21">
        <f t="shared" si="10"/>
        <v>51.75</v>
      </c>
      <c r="CS6" s="21">
        <f t="shared" si="10"/>
        <v>50.68</v>
      </c>
      <c r="CT6" s="21">
        <f t="shared" si="10"/>
        <v>50.14</v>
      </c>
      <c r="CU6" s="21">
        <f t="shared" si="10"/>
        <v>54.83</v>
      </c>
      <c r="CV6" s="21">
        <f t="shared" si="10"/>
        <v>66.53</v>
      </c>
      <c r="CW6" s="20" t="str">
        <f>IF(CW7="","",IF(CW7="-","【-】","【"&amp;SUBSTITUTE(TEXT(CW7,"#,##0.00"),"-","△")&amp;"】"))</f>
        <v>【61.14】</v>
      </c>
      <c r="CX6" s="21">
        <f>IF(CX7="",NA(),CX7)</f>
        <v>91.63</v>
      </c>
      <c r="CY6" s="21">
        <f t="shared" ref="CY6:DG6" si="11">IF(CY7="",NA(),CY7)</f>
        <v>87.17</v>
      </c>
      <c r="CZ6" s="21">
        <f t="shared" si="11"/>
        <v>88.19</v>
      </c>
      <c r="DA6" s="21">
        <f t="shared" si="11"/>
        <v>88.01</v>
      </c>
      <c r="DB6" s="21">
        <f t="shared" si="11"/>
        <v>92.94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322059</v>
      </c>
      <c r="D7" s="23">
        <v>47</v>
      </c>
      <c r="E7" s="23">
        <v>17</v>
      </c>
      <c r="F7" s="23">
        <v>5</v>
      </c>
      <c r="G7" s="23">
        <v>0</v>
      </c>
      <c r="H7" s="23" t="s">
        <v>97</v>
      </c>
      <c r="I7" s="23" t="s">
        <v>98</v>
      </c>
      <c r="J7" s="23" t="s">
        <v>99</v>
      </c>
      <c r="K7" s="23" t="s">
        <v>100</v>
      </c>
      <c r="L7" s="23" t="s">
        <v>101</v>
      </c>
      <c r="M7" s="23" t="s">
        <v>102</v>
      </c>
      <c r="N7" s="24" t="s">
        <v>103</v>
      </c>
      <c r="O7" s="24" t="s">
        <v>104</v>
      </c>
      <c r="P7" s="24">
        <v>1.54</v>
      </c>
      <c r="Q7" s="24">
        <v>100</v>
      </c>
      <c r="R7" s="24">
        <v>3850</v>
      </c>
      <c r="S7" s="24">
        <v>33243</v>
      </c>
      <c r="T7" s="24">
        <v>435.34</v>
      </c>
      <c r="U7" s="24">
        <v>76.36</v>
      </c>
      <c r="V7" s="24">
        <v>510</v>
      </c>
      <c r="W7" s="24">
        <v>0.24</v>
      </c>
      <c r="X7" s="24">
        <v>2125</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45.75</v>
      </c>
      <c r="BR7" s="24">
        <v>44.24</v>
      </c>
      <c r="BS7" s="24">
        <v>42.05</v>
      </c>
      <c r="BT7" s="24">
        <v>44.92</v>
      </c>
      <c r="BU7" s="24">
        <v>42.61</v>
      </c>
      <c r="BV7" s="24">
        <v>59.8</v>
      </c>
      <c r="BW7" s="24">
        <v>57.77</v>
      </c>
      <c r="BX7" s="24">
        <v>57.31</v>
      </c>
      <c r="BY7" s="24">
        <v>57.08</v>
      </c>
      <c r="BZ7" s="24">
        <v>56.26</v>
      </c>
      <c r="CA7" s="24">
        <v>60.65</v>
      </c>
      <c r="CB7" s="24">
        <v>408.91</v>
      </c>
      <c r="CC7" s="24">
        <v>407.3</v>
      </c>
      <c r="CD7" s="24">
        <v>441.66</v>
      </c>
      <c r="CE7" s="24">
        <v>408.04</v>
      </c>
      <c r="CF7" s="24">
        <v>405.23</v>
      </c>
      <c r="CG7" s="24">
        <v>263.76</v>
      </c>
      <c r="CH7" s="24">
        <v>274.35000000000002</v>
      </c>
      <c r="CI7" s="24">
        <v>273.52</v>
      </c>
      <c r="CJ7" s="24">
        <v>274.99</v>
      </c>
      <c r="CK7" s="24">
        <v>282.08999999999997</v>
      </c>
      <c r="CL7" s="24">
        <v>256.97000000000003</v>
      </c>
      <c r="CM7" s="24">
        <v>51.05</v>
      </c>
      <c r="CN7" s="24">
        <v>30.13</v>
      </c>
      <c r="CO7" s="24">
        <v>51.05</v>
      </c>
      <c r="CP7" s="24">
        <v>53.97</v>
      </c>
      <c r="CQ7" s="24">
        <v>56.49</v>
      </c>
      <c r="CR7" s="24">
        <v>51.75</v>
      </c>
      <c r="CS7" s="24">
        <v>50.68</v>
      </c>
      <c r="CT7" s="24">
        <v>50.14</v>
      </c>
      <c r="CU7" s="24">
        <v>54.83</v>
      </c>
      <c r="CV7" s="24">
        <v>66.53</v>
      </c>
      <c r="CW7" s="24">
        <v>61.14</v>
      </c>
      <c r="CX7" s="24">
        <v>91.63</v>
      </c>
      <c r="CY7" s="24">
        <v>87.17</v>
      </c>
      <c r="CZ7" s="24">
        <v>88.19</v>
      </c>
      <c r="DA7" s="24">
        <v>88.01</v>
      </c>
      <c r="DB7" s="24">
        <v>92.94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2022-12-01T01:59:23Z</dcterms:created>
  <dcterms:modified xsi:type="dcterms:W3CDTF">2023-01-25T02:57:30Z</dcterms:modified>
  <cp:category/>
</cp:coreProperties>
</file>