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4年度（令和3年度決算値）\03島根県大田市(提出用)\"/>
    </mc:Choice>
  </mc:AlternateContent>
  <xr:revisionPtr revIDLastSave="0" documentId="13_ncr:1_{BEF7DC8D-4549-4998-8228-8CD1202F56B7}" xr6:coauthVersionLast="47" xr6:coauthVersionMax="47" xr10:uidLastSave="{00000000-0000-0000-0000-000000000000}"/>
  <workbookProtection workbookAlgorithmName="SHA-512" workbookHashValue="UTCcGu3bgg9tSp9ymlrBVBnHiM5kvnjwAMAqLwhujc3OtAE2ZbrZz6M7wK/vgGlrVSM/yNC1Ray+GOIP56ZD4w==" workbookSaltValue="je3YLi4NjppoxzZGJ05Qt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AD10" i="4"/>
  <c r="W10" i="4"/>
  <c r="BB8" i="4"/>
  <c r="AD8" i="4"/>
  <c r="P8" i="4"/>
  <c r="I8" i="4"/>
  <c r="B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<sst xmlns="http://schemas.openxmlformats.org/spreadsheetml/2006/main" count="297" uniqueCount="118">
  <si>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</si>
  <si>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</si>
  <si>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</si>
  <si>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</si>
  <si>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</si>
  <si>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</si>
  <si>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</si>
  <si>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</si>
  <si>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</si>
  <si>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</si>
  <si>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</si>
  <si>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</si>
  <si>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</si>
  <si>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</si>
  <si>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</si>
  <si>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</si>
  <si>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</si>
  <si>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</si>
  <si>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</si>
  <si>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</si>
  <si>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</si>
  <si>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</si>
  <si>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</si>
  <si>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</si>
  <si>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</si>
  <si>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</si>
  <si>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</si>
  <si>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</si>
  <si>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</si>
  <si>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</si>
  <si>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</si>
  <si>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</si>
  <si>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</si>
  <si>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</si>
  <si>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</si>
  <si>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</si>
  <si>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</si>
  <si>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</si>
  <si>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</si>
  <si>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</si>
  <si>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</si>
  <si>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</si>
  <si>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</si>
  <si>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</si>
  <si>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</si>
  <si>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</si>
  <si>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</si>
  <si>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</si>
  <si>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</si>
  <si>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</si>
  <si>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</si>
  <si>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</si>
  <si>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</si>
  <si>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</si>
  <si>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</si>
  <si>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</si>
  <si>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</si>
  <si>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</si>
  <si>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</si>
  <si>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</si>
  <si>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</si>
  <si>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</si>
  <si>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</si>
  <si>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</si>
  <si>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</si>
  <si>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</si>
  <si>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</si>
  <si>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</si>
  <si>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</si>
  <si>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</si>
  <si>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</si>
  <si>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</si>
  <si>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</si>
  <si>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</si>
  <si>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</si>
  <si>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</si>
  <si>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</si>
  <si>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</si>
  <si>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</si>
  <si>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</si>
  <si>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</si>
  <si>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</si>
  <si>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</si>
  <si>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</si>
  <si>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</si>
  <si>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</si>
  <si>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</si>
  <si>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</si>
  <si>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</si>
  <si>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</si>
  <si>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</si>
  <si>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</si>
  <si>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</si>
  <si>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</si>
  <si>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</si>
  <si>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</si>
  <si>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</si>
  <si>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</si>
  <si>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</si>
  <si>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</si>
  <si>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</si>
  <si>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</si>
  <si>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</si>
  <si>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</si>
  <si>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</si>
  <si>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</si>
  <si>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</si>
  <si>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</si>
  <si>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</si>
  <si>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</si>
  <si>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</si>
  <si>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</si>
  <si>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</si>
  <si>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</si>
  <si>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</si>
  <si>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当事業は供用開始後13年が経過している。
　令和2年度から地方公営企業法による会計処理に移行し、令和2年度末をもって整備を終了したところである。
　令和3年度に策定した経営戦略に基づき、接続率の向上や経費節減など、引き続き、経営基盤の強化に努めていく必要がある。</t>
    <rPh sb="14" eb="16">
      <t>ケイカ</t>
    </rPh>
    <rPh sb="30" eb="32">
      <t>チホウ</t>
    </rPh>
    <rPh sb="32" eb="34">
      <t>コウエイ</t>
    </rPh>
    <rPh sb="34" eb="36">
      <t>キギョウ</t>
    </rPh>
    <rPh sb="36" eb="37">
      <t>ホウ</t>
    </rPh>
    <rPh sb="40" eb="42">
      <t>カイケイ</t>
    </rPh>
    <rPh sb="42" eb="44">
      <t>ショリ</t>
    </rPh>
    <rPh sb="45" eb="47">
      <t>イコウ</t>
    </rPh>
    <rPh sb="49" eb="51">
      <t>レイワ</t>
    </rPh>
    <rPh sb="52" eb="54">
      <t>ネンド</t>
    </rPh>
    <rPh sb="62" eb="64">
      <t>シュウリョウ</t>
    </rPh>
    <rPh sb="75" eb="77">
      <t>レイワ</t>
    </rPh>
    <rPh sb="78" eb="80">
      <t>ネンド</t>
    </rPh>
    <rPh sb="108" eb="109">
      <t>ヒ</t>
    </rPh>
    <rPh sb="110" eb="111">
      <t>ツヅ</t>
    </rPh>
    <phoneticPr fontId="4"/>
  </si>
  <si>
    <t>①有形固定資産減価償却率
　管路については法定耐用年数50年のため、減価償却はまだ進んでいないが、処理場施設内の機械設備等は法定耐用年数を超えていなくても更新するものが出始めており、今後、計画的に更新していく必要があると思われる。
②管渠老朽化率、③管渠改善率
　令和3年度末現在、供用開始から13年を経過している。現在のところ、法定耐用年数50年を経過した管渠はないため、更新の必要性は低い。</t>
    <rPh sb="69" eb="70">
      <t>コ</t>
    </rPh>
    <rPh sb="77" eb="79">
      <t>コウシン</t>
    </rPh>
    <rPh sb="84" eb="86">
      <t>デハジ</t>
    </rPh>
    <phoneticPr fontId="4"/>
  </si>
  <si>
    <t>①経常収支比率
　令和3年度は、経常収益が経常費用をわずかに上回り100％を超えた。100％を上回っているものの、経常収益の大部分は他会計補助金などの営業外収益である。
②累積欠損金比率
　欠損金を解消し、0％となった。0％を維持できるように引き続き健全な経営に努めたい。
③流動比率
　年度末の未払金が多く、また、現金も減少しており、資金に余裕がない状況が続き、昨年度に比べ悪化した。他会計補助金を分割して交付してもらったり、一時的に資金を借入したりして、運転資金を確保している。
④企業債残高対事業規模比率
　令和2年度末で整備が完了したため、昨年度と比べ大きく改善した。今後も企業債残高の減少に伴い、数値が改善していくものと思われる。
⑤経費回収率、⑥汚水処理原価、⑦施設利用率
　下水道への接続の増加とともに使用料、有収水量も増えており、昨年度に比べ、経費回収率、原価ともに改善した。また、施設利用率については、平均処理水量もわずかに増加し、若干改善がみられるが、類似団体平均とほぼ同じとなっている。
⑧水洗化率
　下水道への接続が進んだことで水洗化率が上昇しているが、類似団体平均との乖離が進んでいる。</t>
    <rPh sb="9" eb="11">
      <t>レイワ</t>
    </rPh>
    <rPh sb="12" eb="14">
      <t>ネンド</t>
    </rPh>
    <rPh sb="16" eb="20">
      <t>ケイジョウシュウエキ</t>
    </rPh>
    <rPh sb="21" eb="25">
      <t>ケイジョウヒヨウ</t>
    </rPh>
    <rPh sb="30" eb="32">
      <t>ウワマワ</t>
    </rPh>
    <rPh sb="38" eb="39">
      <t>コ</t>
    </rPh>
    <rPh sb="96" eb="99">
      <t>ケッソンキン</t>
    </rPh>
    <rPh sb="100" eb="102">
      <t>カイショウ</t>
    </rPh>
    <rPh sb="114" eb="116">
      <t>イジ</t>
    </rPh>
    <rPh sb="122" eb="123">
      <t>ヒ</t>
    </rPh>
    <rPh sb="124" eb="125">
      <t>ツヅ</t>
    </rPh>
    <rPh sb="126" eb="128">
      <t>ケンゼン</t>
    </rPh>
    <rPh sb="129" eb="131">
      <t>ケイエイ</t>
    </rPh>
    <rPh sb="132" eb="133">
      <t>ツト</t>
    </rPh>
    <rPh sb="146" eb="149">
      <t>ネンドマツ</t>
    </rPh>
    <rPh sb="154" eb="155">
      <t>オオ</t>
    </rPh>
    <rPh sb="160" eb="162">
      <t>ゲンキン</t>
    </rPh>
    <rPh sb="163" eb="165">
      <t>ゲンショウ</t>
    </rPh>
    <rPh sb="178" eb="180">
      <t>ジョウキョウ</t>
    </rPh>
    <rPh sb="181" eb="182">
      <t>ツヅ</t>
    </rPh>
    <rPh sb="184" eb="187">
      <t>サクネンド</t>
    </rPh>
    <rPh sb="188" eb="189">
      <t>クラ</t>
    </rPh>
    <rPh sb="190" eb="192">
      <t>アッカ</t>
    </rPh>
    <rPh sb="206" eb="208">
      <t>コウフ</t>
    </rPh>
    <rPh sb="216" eb="219">
      <t>イチジテキ</t>
    </rPh>
    <rPh sb="220" eb="222">
      <t>シキン</t>
    </rPh>
    <rPh sb="260" eb="262">
      <t>レイワ</t>
    </rPh>
    <rPh sb="263" eb="265">
      <t>ネンド</t>
    </rPh>
    <rPh sb="265" eb="266">
      <t>マツ</t>
    </rPh>
    <rPh sb="267" eb="269">
      <t>セイビ</t>
    </rPh>
    <rPh sb="270" eb="272">
      <t>カンリョウ</t>
    </rPh>
    <rPh sb="277" eb="280">
      <t>サクネンド</t>
    </rPh>
    <rPh sb="281" eb="282">
      <t>クラ</t>
    </rPh>
    <rPh sb="283" eb="284">
      <t>オオ</t>
    </rPh>
    <rPh sb="286" eb="288">
      <t>カイゼン</t>
    </rPh>
    <rPh sb="291" eb="293">
      <t>コンゴ</t>
    </rPh>
    <rPh sb="306" eb="308">
      <t>スウチ</t>
    </rPh>
    <rPh sb="309" eb="311">
      <t>カイゼン</t>
    </rPh>
    <rPh sb="318" eb="319">
      <t>オモ</t>
    </rPh>
    <rPh sb="348" eb="351">
      <t>ゲスイドウ</t>
    </rPh>
    <rPh sb="371" eb="372">
      <t>フ</t>
    </rPh>
    <rPh sb="377" eb="380">
      <t>サクネンド</t>
    </rPh>
    <rPh sb="381" eb="382">
      <t>クラ</t>
    </rPh>
    <rPh sb="384" eb="389">
      <t>ケイヒカイシュウリツ</t>
    </rPh>
    <rPh sb="390" eb="392">
      <t>ゲンカ</t>
    </rPh>
    <rPh sb="395" eb="397">
      <t>カイゼン</t>
    </rPh>
    <rPh sb="403" eb="408">
      <t>シセツリヨウリツ</t>
    </rPh>
    <rPh sb="414" eb="420">
      <t>ヘイキンショリスイリョウ</t>
    </rPh>
    <rPh sb="425" eb="427">
      <t>ゾウカ</t>
    </rPh>
    <rPh sb="429" eb="431">
      <t>ジャッカン</t>
    </rPh>
    <rPh sb="431" eb="433">
      <t>カイゼン</t>
    </rPh>
    <rPh sb="449" eb="450">
      <t>オナ</t>
    </rPh>
    <rPh sb="467" eb="470">
      <t>ゲスイドウ</t>
    </rPh>
    <rPh sb="472" eb="474">
      <t>セツゾク</t>
    </rPh>
    <rPh sb="475" eb="476">
      <t>スス</t>
    </rPh>
    <rPh sb="481" eb="484">
      <t>スイセンカ</t>
    </rPh>
    <rPh sb="484" eb="485">
      <t>リツ</t>
    </rPh>
    <rPh sb="486" eb="488">
      <t>ジョウショウ</t>
    </rPh>
    <rPh sb="494" eb="496">
      <t>ルイジ</t>
    </rPh>
    <rPh sb="496" eb="498">
      <t>ダンタイ</t>
    </rPh>
    <rPh sb="498" eb="500">
      <t>ヘイキン</t>
    </rPh>
    <rPh sb="502" eb="504">
      <t>カイリ</t>
    </rPh>
    <rPh sb="505" eb="50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</si>
</sst>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DD-441B-9246-005CB8C8B0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0.1</c:v>
                </c:pt>
              </c:numCache>
            </c:numRef>
          </c:val>
          <c:smooth val="0"/>
          <c:extLst>
            <c:ext xmlns:c16="http://schemas.microsoft.com/office/drawing/2014/chart" uri="{C3380CC4-5D6E-409C-BE32-E72D297353CC}">
              <c16:uniqueId val="{00000001-7ADD-441B-9246-005CB8C8B0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42.43</c:v>
                </c:pt>
                <c:pt idx="4">
                  <c:v>43.64</c:v>
                </c:pt>
              </c:numCache>
            </c:numRef>
          </c:val>
          <c:extLst>
            <c:ext xmlns:c16="http://schemas.microsoft.com/office/drawing/2014/chart" uri="{C3380CC4-5D6E-409C-BE32-E72D297353CC}">
              <c16:uniqueId val="{00000000-3AD7-493F-91EF-CA68F43C4C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36.71</c:v>
                </c:pt>
                <c:pt idx="4">
                  <c:v>42.28</c:v>
                </c:pt>
              </c:numCache>
            </c:numRef>
          </c:val>
          <c:smooth val="0"/>
          <c:extLst>
            <c:ext xmlns:c16="http://schemas.microsoft.com/office/drawing/2014/chart" uri="{C3380CC4-5D6E-409C-BE32-E72D297353CC}">
              <c16:uniqueId val="{00000001-3AD7-493F-91EF-CA68F43C4C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58.47</c:v>
                </c:pt>
                <c:pt idx="4">
                  <c:v>62.52</c:v>
                </c:pt>
              </c:numCache>
            </c:numRef>
          </c:val>
          <c:extLst>
            <c:ext xmlns:c16="http://schemas.microsoft.com/office/drawing/2014/chart" uri="{C3380CC4-5D6E-409C-BE32-E72D297353CC}">
              <c16:uniqueId val="{00000000-D919-40B9-B692-0D8109BAB7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70.05</c:v>
                </c:pt>
                <c:pt idx="4">
                  <c:v>84.34</c:v>
                </c:pt>
              </c:numCache>
            </c:numRef>
          </c:val>
          <c:smooth val="0"/>
          <c:extLst>
            <c:ext xmlns:c16="http://schemas.microsoft.com/office/drawing/2014/chart" uri="{C3380CC4-5D6E-409C-BE32-E72D297353CC}">
              <c16:uniqueId val="{00000001-D919-40B9-B692-0D8109BAB7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96.39</c:v>
                </c:pt>
                <c:pt idx="4">
                  <c:v>101.4</c:v>
                </c:pt>
              </c:numCache>
            </c:numRef>
          </c:val>
          <c:extLst>
            <c:ext xmlns:c16="http://schemas.microsoft.com/office/drawing/2014/chart" uri="{C3380CC4-5D6E-409C-BE32-E72D297353CC}">
              <c16:uniqueId val="{00000000-94D9-4700-A46E-59357444B7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100.3</c:v>
                </c:pt>
                <c:pt idx="4">
                  <c:v>106.09</c:v>
                </c:pt>
              </c:numCache>
            </c:numRef>
          </c:val>
          <c:smooth val="0"/>
          <c:extLst>
            <c:ext xmlns:c16="http://schemas.microsoft.com/office/drawing/2014/chart" uri="{C3380CC4-5D6E-409C-BE32-E72D297353CC}">
              <c16:uniqueId val="{00000001-94D9-4700-A46E-59357444B7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22.67</c:v>
                </c:pt>
                <c:pt idx="4">
                  <c:v>24.89</c:v>
                </c:pt>
              </c:numCache>
            </c:numRef>
          </c:val>
          <c:extLst>
            <c:ext xmlns:c16="http://schemas.microsoft.com/office/drawing/2014/chart" uri="{C3380CC4-5D6E-409C-BE32-E72D297353CC}">
              <c16:uniqueId val="{00000000-1D0B-40E9-9D39-E3AE7B1402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15.82</c:v>
                </c:pt>
                <c:pt idx="4">
                  <c:v>22.79</c:v>
                </c:pt>
              </c:numCache>
            </c:numRef>
          </c:val>
          <c:smooth val="0"/>
          <c:extLst>
            <c:ext xmlns:c16="http://schemas.microsoft.com/office/drawing/2014/chart" uri="{C3380CC4-5D6E-409C-BE32-E72D297353CC}">
              <c16:uniqueId val="{00000001-1D0B-40E9-9D39-E3AE7B1402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71-4DA8-A2DA-65D1BE92ED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c:ext xmlns:c16="http://schemas.microsoft.com/office/drawing/2014/chart" uri="{C3380CC4-5D6E-409C-BE32-E72D297353CC}">
              <c16:uniqueId val="{00000001-EF71-4DA8-A2DA-65D1BE92ED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1.9</c:v>
                </c:pt>
                <c:pt idx="4" formatCode="#,##0.00;&quot;△&quot;#,##0.00">
                  <c:v>0</c:v>
                </c:pt>
              </c:numCache>
            </c:numRef>
          </c:val>
          <c:extLst>
            <c:ext xmlns:c16="http://schemas.microsoft.com/office/drawing/2014/chart" uri="{C3380CC4-5D6E-409C-BE32-E72D297353CC}">
              <c16:uniqueId val="{00000000-8F62-4757-BFF7-5FBE554DA9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254.91</c:v>
                </c:pt>
                <c:pt idx="4">
                  <c:v>69.42</c:v>
                </c:pt>
              </c:numCache>
            </c:numRef>
          </c:val>
          <c:smooth val="0"/>
          <c:extLst>
            <c:ext xmlns:c16="http://schemas.microsoft.com/office/drawing/2014/chart" uri="{C3380CC4-5D6E-409C-BE32-E72D297353CC}">
              <c16:uniqueId val="{00000001-8F62-4757-BFF7-5FBE554DA9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58.34</c:v>
                </c:pt>
                <c:pt idx="4">
                  <c:v>53.04</c:v>
                </c:pt>
              </c:numCache>
            </c:numRef>
          </c:val>
          <c:extLst>
            <c:ext xmlns:c16="http://schemas.microsoft.com/office/drawing/2014/chart" uri="{C3380CC4-5D6E-409C-BE32-E72D297353CC}">
              <c16:uniqueId val="{00000000-2927-4D5E-83B2-7080A601A9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64.17</c:v>
                </c:pt>
                <c:pt idx="4">
                  <c:v>43.07</c:v>
                </c:pt>
              </c:numCache>
            </c:numRef>
          </c:val>
          <c:smooth val="0"/>
          <c:extLst>
            <c:ext xmlns:c16="http://schemas.microsoft.com/office/drawing/2014/chart" uri="{C3380CC4-5D6E-409C-BE32-E72D297353CC}">
              <c16:uniqueId val="{00000001-2927-4D5E-83B2-7080A601A9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3116.16</c:v>
                </c:pt>
                <c:pt idx="4">
                  <c:v>725.86</c:v>
                </c:pt>
              </c:numCache>
            </c:numRef>
          </c:val>
          <c:extLst>
            <c:ext xmlns:c16="http://schemas.microsoft.com/office/drawing/2014/chart" uri="{C3380CC4-5D6E-409C-BE32-E72D297353CC}">
              <c16:uniqueId val="{00000000-5FDD-4052-B299-2850FD6E2D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1209.45</c:v>
                </c:pt>
                <c:pt idx="4">
                  <c:v>1163.75</c:v>
                </c:pt>
              </c:numCache>
            </c:numRef>
          </c:val>
          <c:smooth val="0"/>
          <c:extLst>
            <c:ext xmlns:c16="http://schemas.microsoft.com/office/drawing/2014/chart" uri="{C3380CC4-5D6E-409C-BE32-E72D297353CC}">
              <c16:uniqueId val="{00000001-5FDD-4052-B299-2850FD6E2D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53.66</c:v>
                </c:pt>
                <c:pt idx="4">
                  <c:v>60.93</c:v>
                </c:pt>
              </c:numCache>
            </c:numRef>
          </c:val>
          <c:extLst>
            <c:ext xmlns:c16="http://schemas.microsoft.com/office/drawing/2014/chart" uri="{C3380CC4-5D6E-409C-BE32-E72D297353CC}">
              <c16:uniqueId val="{00000000-37F4-4DC4-B4D4-8A3DCC6D1E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55.93</c:v>
                </c:pt>
                <c:pt idx="4">
                  <c:v>72.599999999999994</c:v>
                </c:pt>
              </c:numCache>
            </c:numRef>
          </c:val>
          <c:smooth val="0"/>
          <c:extLst>
            <c:ext xmlns:c16="http://schemas.microsoft.com/office/drawing/2014/chart" uri="{C3380CC4-5D6E-409C-BE32-E72D297353CC}">
              <c16:uniqueId val="{00000001-37F4-4DC4-B4D4-8A3DCC6D1E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329.33</c:v>
                </c:pt>
                <c:pt idx="4">
                  <c:v>290.06</c:v>
                </c:pt>
              </c:numCache>
            </c:numRef>
          </c:val>
          <c:extLst>
            <c:ext xmlns:c16="http://schemas.microsoft.com/office/drawing/2014/chart" uri="{C3380CC4-5D6E-409C-BE32-E72D297353CC}">
              <c16:uniqueId val="{00000000-CBF9-4319-9A19-E98BE576D8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289.60000000000002</c:v>
                </c:pt>
                <c:pt idx="4">
                  <c:v>228.64</c:v>
                </c:pt>
              </c:numCache>
            </c:numRef>
          </c:val>
          <c:smooth val="0"/>
          <c:extLst>
            <c:ext xmlns:c16="http://schemas.microsoft.com/office/drawing/2014/chart" uri="{C3380CC4-5D6E-409C-BE32-E72D297353CC}">
              <c16:uniqueId val="{00000001-CBF9-4319-9A19-E98BE576D8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島根県　大田市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33243</v>
      </c>
      <c r="AM8" s="42"/>
      <c r="AN8" s="42"/>
      <c r="AO8" s="42"/>
      <c r="AP8" s="42"/>
      <c r="AQ8" s="42"/>
      <c r="AR8" s="42"/>
      <c r="AS8" s="42"/>
      <c r="AT8" s="35">
        <f>データ!T6</f>
        <v>435.34</v>
      </c>
      <c r="AU8" s="35"/>
      <c r="AV8" s="35"/>
      <c r="AW8" s="35"/>
      <c r="AX8" s="35"/>
      <c r="AY8" s="35"/>
      <c r="AZ8" s="35"/>
      <c r="BA8" s="35"/>
      <c r="BB8" s="35">
        <f>データ!U6</f>
        <v>76.36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57.34</v>
      </c>
      <c r="J10" s="35"/>
      <c r="K10" s="35"/>
      <c r="L10" s="35"/>
      <c r="M10" s="35"/>
      <c r="N10" s="35"/>
      <c r="O10" s="35"/>
      <c r="P10" s="35">
        <f>データ!P6</f>
        <v>9.92</v>
      </c>
      <c r="Q10" s="35"/>
      <c r="R10" s="35"/>
      <c r="S10" s="35"/>
      <c r="T10" s="35"/>
      <c r="U10" s="35"/>
      <c r="V10" s="35"/>
      <c r="W10" s="35">
        <f>データ!Q6</f>
        <v>97.28</v>
      </c>
      <c r="X10" s="35"/>
      <c r="Y10" s="35"/>
      <c r="Z10" s="35"/>
      <c r="AA10" s="35"/>
      <c r="AB10" s="35"/>
      <c r="AC10" s="35"/>
      <c r="AD10" s="42">
        <f>データ!R6</f>
        <v>3300</v>
      </c>
      <c r="AE10" s="42"/>
      <c r="AF10" s="42"/>
      <c r="AG10" s="42"/>
      <c r="AH10" s="42"/>
      <c r="AI10" s="42"/>
      <c r="AJ10" s="42"/>
      <c r="AK10" s="2"/>
      <c r="AL10" s="42">
        <f>データ!V6</f>
        <v>3279</v>
      </c>
      <c r="AM10" s="42"/>
      <c r="AN10" s="42"/>
      <c r="AO10" s="42"/>
      <c r="AP10" s="42"/>
      <c r="AQ10" s="42"/>
      <c r="AR10" s="42"/>
      <c r="AS10" s="42"/>
      <c r="AT10" s="35">
        <f>データ!W6</f>
        <v>1.1299999999999999</v>
      </c>
      <c r="AU10" s="35"/>
      <c r="AV10" s="35"/>
      <c r="AW10" s="35"/>
      <c r="AX10" s="35"/>
      <c r="AY10" s="35"/>
      <c r="AZ10" s="35"/>
      <c r="BA10" s="35"/>
      <c r="BB10" s="35">
        <f>データ!X6</f>
        <v>2901.77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cEpEfFjb2iExJReR2Tysvs/DOnZ6iaQWROF65k6fdg2sntufcGGhPjmN1HJRzq555DX0XPUNYeNTF6O5uwnttQ==" saltValue="oW44kM0EzwyKMh/AWWLL4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322059</v>
      </c>
      <c r="D6" s="19">
        <f t="shared" si="3"/>
        <v>46</v>
      </c>
      <c r="E6" s="19">
        <f t="shared" si="3"/>
        <v>17</v>
      </c>
      <c r="F6" s="19">
        <f t="shared" si="3"/>
        <v>4</v>
      </c>
      <c r="G6" s="19">
        <f t="shared" si="3"/>
        <v>0</v>
      </c>
      <c r="H6" s="19" t="str">
        <f t="shared" si="3"/>
        <v>島根県　大田市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57.34</v>
      </c>
      <c r="P6" s="20">
        <f t="shared" si="3"/>
        <v>9.92</v>
      </c>
      <c r="Q6" s="20">
        <f t="shared" si="3"/>
        <v>97.28</v>
      </c>
      <c r="R6" s="20">
        <f t="shared" si="3"/>
        <v>3300</v>
      </c>
      <c r="S6" s="20">
        <f t="shared" si="3"/>
        <v>33243</v>
      </c>
      <c r="T6" s="20">
        <f t="shared" si="3"/>
        <v>435.34</v>
      </c>
      <c r="U6" s="20">
        <f t="shared" si="3"/>
        <v>76.36</v>
      </c>
      <c r="V6" s="20">
        <f t="shared" si="3"/>
        <v>3279</v>
      </c>
      <c r="W6" s="20">
        <f t="shared" si="3"/>
        <v>1.1299999999999999</v>
      </c>
      <c r="X6" s="20">
        <f t="shared" si="3"/>
        <v>2901.77</v>
      </c>
      <c r="Y6" s="21" t="str">
        <f>IF(Y7="",NA(),Y7)</f>
        <v>-</v>
      </c>
      <c r="Z6" s="21" t="str">
        <f t="shared" ref="Z6:AH6" si="4">IF(Z7="",NA(),Z7)</f>
        <v>-</v>
      </c>
      <c r="AA6" s="21" t="str">
        <f t="shared" si="4"/>
        <v>-</v>
      </c>
      <c r="AB6" s="21">
        <f t="shared" si="4"/>
        <v>96.39</v>
      </c>
      <c r="AC6" s="21">
        <f t="shared" si="4"/>
        <v>101.4</v>
      </c>
      <c r="AD6" s="21" t="str">
        <f t="shared" si="4"/>
        <v>-</v>
      </c>
      <c r="AE6" s="21" t="str">
        <f t="shared" si="4"/>
        <v>-</v>
      </c>
      <c r="AF6" s="21" t="str">
        <f t="shared" si="4"/>
        <v>-</v>
      </c>
      <c r="AG6" s="21">
        <f t="shared" si="4"/>
        <v>100.3</v>
      </c>
      <c r="AH6" s="21">
        <f t="shared" si="4"/>
        <v>106.09</v>
      </c>
      <c r="AI6" s="20" t="str">
        <f>IF(AI7="","",IF(AI7="-","【-】","【"&amp;SUBSTITUTE(TEXT(AI7,"#,##0.00"),"-","△")&amp;"】"))</f>
        <v>【105.35】</v>
      </c>
      <c r="AJ6" s="21" t="str">
        <f>IF(AJ7="",NA(),AJ7)</f>
        <v>-</v>
      </c>
      <c r="AK6" s="21" t="str">
        <f t="shared" ref="AK6:AS6" si="5">IF(AK7="",NA(),AK7)</f>
        <v>-</v>
      </c>
      <c r="AL6" s="21" t="str">
        <f t="shared" si="5"/>
        <v>-</v>
      </c>
      <c r="AM6" s="21">
        <f t="shared" si="5"/>
        <v>1.9</v>
      </c>
      <c r="AN6" s="20">
        <f t="shared" si="5"/>
        <v>0</v>
      </c>
      <c r="AO6" s="21" t="str">
        <f t="shared" si="5"/>
        <v>-</v>
      </c>
      <c r="AP6" s="21" t="str">
        <f t="shared" si="5"/>
        <v>-</v>
      </c>
      <c r="AQ6" s="21" t="str">
        <f t="shared" si="5"/>
        <v>-</v>
      </c>
      <c r="AR6" s="21">
        <f t="shared" si="5"/>
        <v>254.91</v>
      </c>
      <c r="AS6" s="21">
        <f t="shared" si="5"/>
        <v>69.42</v>
      </c>
      <c r="AT6" s="20" t="str">
        <f>IF(AT7="","",IF(AT7="-","【-】","【"&amp;SUBSTITUTE(TEXT(AT7,"#,##0.00"),"-","△")&amp;"】"))</f>
        <v>【63.89】</v>
      </c>
      <c r="AU6" s="21" t="str">
        <f>IF(AU7="",NA(),AU7)</f>
        <v>-</v>
      </c>
      <c r="AV6" s="21" t="str">
        <f t="shared" ref="AV6:BD6" si="6">IF(AV7="",NA(),AV7)</f>
        <v>-</v>
      </c>
      <c r="AW6" s="21" t="str">
        <f t="shared" si="6"/>
        <v>-</v>
      </c>
      <c r="AX6" s="21">
        <f t="shared" si="6"/>
        <v>58.34</v>
      </c>
      <c r="AY6" s="21">
        <f t="shared" si="6"/>
        <v>53.04</v>
      </c>
      <c r="AZ6" s="21" t="str">
        <f t="shared" si="6"/>
        <v>-</v>
      </c>
      <c r="BA6" s="21" t="str">
        <f t="shared" si="6"/>
        <v>-</v>
      </c>
      <c r="BB6" s="21" t="str">
        <f t="shared" si="6"/>
        <v>-</v>
      </c>
      <c r="BC6" s="21">
        <f t="shared" si="6"/>
        <v>64.17</v>
      </c>
      <c r="BD6" s="21">
        <f t="shared" si="6"/>
        <v>43.07</v>
      </c>
      <c r="BE6" s="20" t="str">
        <f>IF(BE7="","",IF(BE7="-","【-】","【"&amp;SUBSTITUTE(TEXT(BE7,"#,##0.00"),"-","△")&amp;"】"))</f>
        <v>【44.07】</v>
      </c>
      <c r="BF6" s="21" t="str">
        <f>IF(BF7="",NA(),BF7)</f>
        <v>-</v>
      </c>
      <c r="BG6" s="21" t="str">
        <f t="shared" ref="BG6:BO6" si="7">IF(BG7="",NA(),BG7)</f>
        <v>-</v>
      </c>
      <c r="BH6" s="21" t="str">
        <f t="shared" si="7"/>
        <v>-</v>
      </c>
      <c r="BI6" s="21">
        <f t="shared" si="7"/>
        <v>3116.16</v>
      </c>
      <c r="BJ6" s="21">
        <f t="shared" si="7"/>
        <v>725.86</v>
      </c>
      <c r="BK6" s="21" t="str">
        <f t="shared" si="7"/>
        <v>-</v>
      </c>
      <c r="BL6" s="21" t="str">
        <f t="shared" si="7"/>
        <v>-</v>
      </c>
      <c r="BM6" s="21" t="str">
        <f t="shared" si="7"/>
        <v>-</v>
      </c>
      <c r="BN6" s="21">
        <f t="shared" si="7"/>
        <v>1209.45</v>
      </c>
      <c r="BO6" s="21">
        <f t="shared" si="7"/>
        <v>1163.75</v>
      </c>
      <c r="BP6" s="20" t="str">
        <f>IF(BP7="","",IF(BP7="-","【-】","【"&amp;SUBSTITUTE(TEXT(BP7,"#,##0.00"),"-","△")&amp;"】"))</f>
        <v>【1,201.79】</v>
      </c>
      <c r="BQ6" s="21" t="str">
        <f>IF(BQ7="",NA(),BQ7)</f>
        <v>-</v>
      </c>
      <c r="BR6" s="21" t="str">
        <f t="shared" ref="BR6:BZ6" si="8">IF(BR7="",NA(),BR7)</f>
        <v>-</v>
      </c>
      <c r="BS6" s="21" t="str">
        <f t="shared" si="8"/>
        <v>-</v>
      </c>
      <c r="BT6" s="21">
        <f t="shared" si="8"/>
        <v>53.66</v>
      </c>
      <c r="BU6" s="21">
        <f t="shared" si="8"/>
        <v>60.93</v>
      </c>
      <c r="BV6" s="21" t="str">
        <f t="shared" si="8"/>
        <v>-</v>
      </c>
      <c r="BW6" s="21" t="str">
        <f t="shared" si="8"/>
        <v>-</v>
      </c>
      <c r="BX6" s="21" t="str">
        <f t="shared" si="8"/>
        <v>-</v>
      </c>
      <c r="BY6" s="21">
        <f t="shared" si="8"/>
        <v>55.93</v>
      </c>
      <c r="BZ6" s="21">
        <f t="shared" si="8"/>
        <v>72.599999999999994</v>
      </c>
      <c r="CA6" s="20" t="str">
        <f>IF(CA7="","",IF(CA7="-","【-】","【"&amp;SUBSTITUTE(TEXT(CA7,"#,##0.00"),"-","△")&amp;"】"))</f>
        <v>【75.31】</v>
      </c>
      <c r="CB6" s="21" t="str">
        <f>IF(CB7="",NA(),CB7)</f>
        <v>-</v>
      </c>
      <c r="CC6" s="21" t="str">
        <f t="shared" ref="CC6:CK6" si="9">IF(CC7="",NA(),CC7)</f>
        <v>-</v>
      </c>
      <c r="CD6" s="21" t="str">
        <f t="shared" si="9"/>
        <v>-</v>
      </c>
      <c r="CE6" s="21">
        <f t="shared" si="9"/>
        <v>329.33</v>
      </c>
      <c r="CF6" s="21">
        <f t="shared" si="9"/>
        <v>290.06</v>
      </c>
      <c r="CG6" s="21" t="str">
        <f t="shared" si="9"/>
        <v>-</v>
      </c>
      <c r="CH6" s="21" t="str">
        <f t="shared" si="9"/>
        <v>-</v>
      </c>
      <c r="CI6" s="21" t="str">
        <f t="shared" si="9"/>
        <v>-</v>
      </c>
      <c r="CJ6" s="21">
        <f t="shared" si="9"/>
        <v>289.60000000000002</v>
      </c>
      <c r="CK6" s="21">
        <f t="shared" si="9"/>
        <v>228.64</v>
      </c>
      <c r="CL6" s="20" t="str">
        <f>IF(CL7="","",IF(CL7="-","【-】","【"&amp;SUBSTITUTE(TEXT(CL7,"#,##0.00"),"-","△")&amp;"】"))</f>
        <v>【216.39】</v>
      </c>
      <c r="CM6" s="21" t="str">
        <f>IF(CM7="",NA(),CM7)</f>
        <v>-</v>
      </c>
      <c r="CN6" s="21" t="str">
        <f t="shared" ref="CN6:CV6" si="10">IF(CN7="",NA(),CN7)</f>
        <v>-</v>
      </c>
      <c r="CO6" s="21" t="str">
        <f t="shared" si="10"/>
        <v>-</v>
      </c>
      <c r="CP6" s="21">
        <f t="shared" si="10"/>
        <v>42.43</v>
      </c>
      <c r="CQ6" s="21">
        <f t="shared" si="10"/>
        <v>43.64</v>
      </c>
      <c r="CR6" s="21" t="str">
        <f t="shared" si="10"/>
        <v>-</v>
      </c>
      <c r="CS6" s="21" t="str">
        <f t="shared" si="10"/>
        <v>-</v>
      </c>
      <c r="CT6" s="21" t="str">
        <f t="shared" si="10"/>
        <v>-</v>
      </c>
      <c r="CU6" s="21">
        <f t="shared" si="10"/>
        <v>36.71</v>
      </c>
      <c r="CV6" s="21">
        <f t="shared" si="10"/>
        <v>42.28</v>
      </c>
      <c r="CW6" s="20" t="str">
        <f>IF(CW7="","",IF(CW7="-","【-】","【"&amp;SUBSTITUTE(TEXT(CW7,"#,##0.00"),"-","△")&amp;"】"))</f>
        <v>【42.57】</v>
      </c>
      <c r="CX6" s="21" t="str">
        <f>IF(CX7="",NA(),CX7)</f>
        <v>-</v>
      </c>
      <c r="CY6" s="21" t="str">
        <f t="shared" ref="CY6:DG6" si="11">IF(CY7="",NA(),CY7)</f>
        <v>-</v>
      </c>
      <c r="CZ6" s="21" t="str">
        <f t="shared" si="11"/>
        <v>-</v>
      </c>
      <c r="DA6" s="21">
        <f t="shared" si="11"/>
        <v>58.47</v>
      </c>
      <c r="DB6" s="21">
        <f t="shared" si="11"/>
        <v>62.52</v>
      </c>
      <c r="DC6" s="21" t="str">
        <f t="shared" si="11"/>
        <v>-</v>
      </c>
      <c r="DD6" s="21" t="str">
        <f t="shared" si="11"/>
        <v>-</v>
      </c>
      <c r="DE6" s="21" t="str">
        <f t="shared" si="11"/>
        <v>-</v>
      </c>
      <c r="DF6" s="21">
        <f t="shared" si="11"/>
        <v>70.05</v>
      </c>
      <c r="DG6" s="21">
        <f t="shared" si="11"/>
        <v>84.34</v>
      </c>
      <c r="DH6" s="20" t="str">
        <f>IF(DH7="","",IF(DH7="-","【-】","【"&amp;SUBSTITUTE(TEXT(DH7,"#,##0.00"),"-","△")&amp;"】"))</f>
        <v>【85.24】</v>
      </c>
      <c r="DI6" s="21" t="str">
        <f>IF(DI7="",NA(),DI7)</f>
        <v>-</v>
      </c>
      <c r="DJ6" s="21" t="str">
        <f t="shared" ref="DJ6:DR6" si="12">IF(DJ7="",NA(),DJ7)</f>
        <v>-</v>
      </c>
      <c r="DK6" s="21" t="str">
        <f t="shared" si="12"/>
        <v>-</v>
      </c>
      <c r="DL6" s="21">
        <f t="shared" si="12"/>
        <v>22.67</v>
      </c>
      <c r="DM6" s="21">
        <f t="shared" si="12"/>
        <v>24.89</v>
      </c>
      <c r="DN6" s="21" t="str">
        <f t="shared" si="12"/>
        <v>-</v>
      </c>
      <c r="DO6" s="21" t="str">
        <f t="shared" si="12"/>
        <v>-</v>
      </c>
      <c r="DP6" s="21" t="str">
        <f t="shared" si="12"/>
        <v>-</v>
      </c>
      <c r="DQ6" s="21">
        <f t="shared" si="12"/>
        <v>15.82</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0.1</v>
      </c>
      <c r="EO6" s="20" t="str">
        <f>IF(EO7="","",IF(EO7="-","【-】","【"&amp;SUBSTITUTE(TEXT(EO7,"#,##0.00"),"-","△")&amp;"】"))</f>
        <v>【0.15】</v>
      </c>
    </row>
    <row r="7" spans="1:148" s="22" customFormat="1" x14ac:dyDescent="0.2">
      <c r="A7" s="14"/>
      <c r="B7" s="23">
        <v>2021</v>
      </c>
      <c r="C7" s="23">
        <v>322059</v>
      </c>
      <c r="D7" s="23">
        <v>46</v>
      </c>
      <c r="E7" s="23">
        <v>17</v>
      </c>
      <c r="F7" s="23">
        <v>4</v>
      </c>
      <c r="G7" s="23">
        <v>0</v>
      </c>
      <c r="H7" s="23" t="s">
        <v>96</v>
      </c>
      <c r="I7" s="23" t="s">
        <v>97</v>
      </c>
      <c r="J7" s="23" t="s">
        <v>98</v>
      </c>
      <c r="K7" s="23" t="s">
        <v>99</v>
      </c>
      <c r="L7" s="23" t="s">
        <v>100</v>
      </c>
      <c r="M7" s="23" t="s">
        <v>101</v>
      </c>
      <c r="N7" s="24" t="s">
        <v>102</v>
      </c>
      <c r="O7" s="24">
        <v>57.34</v>
      </c>
      <c r="P7" s="24">
        <v>9.92</v>
      </c>
      <c r="Q7" s="24">
        <v>97.28</v>
      </c>
      <c r="R7" s="24">
        <v>3300</v>
      </c>
      <c r="S7" s="24">
        <v>33243</v>
      </c>
      <c r="T7" s="24">
        <v>435.34</v>
      </c>
      <c r="U7" s="24">
        <v>76.36</v>
      </c>
      <c r="V7" s="24">
        <v>3279</v>
      </c>
      <c r="W7" s="24">
        <v>1.1299999999999999</v>
      </c>
      <c r="X7" s="24">
        <v>2901.77</v>
      </c>
      <c r="Y7" s="24" t="s">
        <v>102</v>
      </c>
      <c r="Z7" s="24" t="s">
        <v>102</v>
      </c>
      <c r="AA7" s="24" t="s">
        <v>102</v>
      </c>
      <c r="AB7" s="24">
        <v>96.39</v>
      </c>
      <c r="AC7" s="24">
        <v>101.4</v>
      </c>
      <c r="AD7" s="24" t="s">
        <v>102</v>
      </c>
      <c r="AE7" s="24" t="s">
        <v>102</v>
      </c>
      <c r="AF7" s="24" t="s">
        <v>102</v>
      </c>
      <c r="AG7" s="24">
        <v>100.3</v>
      </c>
      <c r="AH7" s="24">
        <v>106.09</v>
      </c>
      <c r="AI7" s="24">
        <v>105.35</v>
      </c>
      <c r="AJ7" s="24" t="s">
        <v>102</v>
      </c>
      <c r="AK7" s="24" t="s">
        <v>102</v>
      </c>
      <c r="AL7" s="24" t="s">
        <v>102</v>
      </c>
      <c r="AM7" s="24">
        <v>1.9</v>
      </c>
      <c r="AN7" s="24">
        <v>0</v>
      </c>
      <c r="AO7" s="24" t="s">
        <v>102</v>
      </c>
      <c r="AP7" s="24" t="s">
        <v>102</v>
      </c>
      <c r="AQ7" s="24" t="s">
        <v>102</v>
      </c>
      <c r="AR7" s="24">
        <v>254.91</v>
      </c>
      <c r="AS7" s="24">
        <v>69.42</v>
      </c>
      <c r="AT7" s="24">
        <v>63.89</v>
      </c>
      <c r="AU7" s="24" t="s">
        <v>102</v>
      </c>
      <c r="AV7" s="24" t="s">
        <v>102</v>
      </c>
      <c r="AW7" s="24" t="s">
        <v>102</v>
      </c>
      <c r="AX7" s="24">
        <v>58.34</v>
      </c>
      <c r="AY7" s="24">
        <v>53.04</v>
      </c>
      <c r="AZ7" s="24" t="s">
        <v>102</v>
      </c>
      <c r="BA7" s="24" t="s">
        <v>102</v>
      </c>
      <c r="BB7" s="24" t="s">
        <v>102</v>
      </c>
      <c r="BC7" s="24">
        <v>64.17</v>
      </c>
      <c r="BD7" s="24">
        <v>43.07</v>
      </c>
      <c r="BE7" s="24">
        <v>44.07</v>
      </c>
      <c r="BF7" s="24" t="s">
        <v>102</v>
      </c>
      <c r="BG7" s="24" t="s">
        <v>102</v>
      </c>
      <c r="BH7" s="24" t="s">
        <v>102</v>
      </c>
      <c r="BI7" s="24">
        <v>3116.16</v>
      </c>
      <c r="BJ7" s="24">
        <v>725.86</v>
      </c>
      <c r="BK7" s="24" t="s">
        <v>102</v>
      </c>
      <c r="BL7" s="24" t="s">
        <v>102</v>
      </c>
      <c r="BM7" s="24" t="s">
        <v>102</v>
      </c>
      <c r="BN7" s="24">
        <v>1209.45</v>
      </c>
      <c r="BO7" s="24">
        <v>1163.75</v>
      </c>
      <c r="BP7" s="24">
        <v>1201.79</v>
      </c>
      <c r="BQ7" s="24" t="s">
        <v>102</v>
      </c>
      <c r="BR7" s="24" t="s">
        <v>102</v>
      </c>
      <c r="BS7" s="24" t="s">
        <v>102</v>
      </c>
      <c r="BT7" s="24">
        <v>53.66</v>
      </c>
      <c r="BU7" s="24">
        <v>60.93</v>
      </c>
      <c r="BV7" s="24" t="s">
        <v>102</v>
      </c>
      <c r="BW7" s="24" t="s">
        <v>102</v>
      </c>
      <c r="BX7" s="24" t="s">
        <v>102</v>
      </c>
      <c r="BY7" s="24">
        <v>55.93</v>
      </c>
      <c r="BZ7" s="24">
        <v>72.599999999999994</v>
      </c>
      <c r="CA7" s="24">
        <v>75.31</v>
      </c>
      <c r="CB7" s="24" t="s">
        <v>102</v>
      </c>
      <c r="CC7" s="24" t="s">
        <v>102</v>
      </c>
      <c r="CD7" s="24" t="s">
        <v>102</v>
      </c>
      <c r="CE7" s="24">
        <v>329.33</v>
      </c>
      <c r="CF7" s="24">
        <v>290.06</v>
      </c>
      <c r="CG7" s="24" t="s">
        <v>102</v>
      </c>
      <c r="CH7" s="24" t="s">
        <v>102</v>
      </c>
      <c r="CI7" s="24" t="s">
        <v>102</v>
      </c>
      <c r="CJ7" s="24">
        <v>289.60000000000002</v>
      </c>
      <c r="CK7" s="24">
        <v>228.64</v>
      </c>
      <c r="CL7" s="24">
        <v>216.39</v>
      </c>
      <c r="CM7" s="24" t="s">
        <v>102</v>
      </c>
      <c r="CN7" s="24" t="s">
        <v>102</v>
      </c>
      <c r="CO7" s="24" t="s">
        <v>102</v>
      </c>
      <c r="CP7" s="24">
        <v>42.43</v>
      </c>
      <c r="CQ7" s="24">
        <v>43.64</v>
      </c>
      <c r="CR7" s="24" t="s">
        <v>102</v>
      </c>
      <c r="CS7" s="24" t="s">
        <v>102</v>
      </c>
      <c r="CT7" s="24" t="s">
        <v>102</v>
      </c>
      <c r="CU7" s="24">
        <v>36.71</v>
      </c>
      <c r="CV7" s="24">
        <v>42.28</v>
      </c>
      <c r="CW7" s="24">
        <v>42.57</v>
      </c>
      <c r="CX7" s="24" t="s">
        <v>102</v>
      </c>
      <c r="CY7" s="24" t="s">
        <v>102</v>
      </c>
      <c r="CZ7" s="24" t="s">
        <v>102</v>
      </c>
      <c r="DA7" s="24">
        <v>58.47</v>
      </c>
      <c r="DB7" s="24">
        <v>62.52</v>
      </c>
      <c r="DC7" s="24" t="s">
        <v>102</v>
      </c>
      <c r="DD7" s="24" t="s">
        <v>102</v>
      </c>
      <c r="DE7" s="24" t="s">
        <v>102</v>
      </c>
      <c r="DF7" s="24">
        <v>70.05</v>
      </c>
      <c r="DG7" s="24">
        <v>84.34</v>
      </c>
      <c r="DH7" s="24">
        <v>85.24</v>
      </c>
      <c r="DI7" s="24" t="s">
        <v>102</v>
      </c>
      <c r="DJ7" s="24" t="s">
        <v>102</v>
      </c>
      <c r="DK7" s="24" t="s">
        <v>102</v>
      </c>
      <c r="DL7" s="24">
        <v>22.67</v>
      </c>
      <c r="DM7" s="24">
        <v>24.89</v>
      </c>
      <c r="DN7" s="24" t="s">
        <v>102</v>
      </c>
      <c r="DO7" s="24" t="s">
        <v>102</v>
      </c>
      <c r="DP7" s="24" t="s">
        <v>102</v>
      </c>
      <c r="DQ7" s="24">
        <v>15.82</v>
      </c>
      <c r="DR7" s="24">
        <v>22.79</v>
      </c>
      <c r="DS7" s="24">
        <v>25.87</v>
      </c>
      <c r="DT7" s="24" t="s">
        <v>102</v>
      </c>
      <c r="DU7" s="24" t="s">
        <v>102</v>
      </c>
      <c r="DV7" s="24" t="s">
        <v>102</v>
      </c>
      <c r="DW7" s="24">
        <v>0</v>
      </c>
      <c r="DX7" s="24">
        <v>0</v>
      </c>
      <c r="DY7" s="24" t="s">
        <v>102</v>
      </c>
      <c r="DZ7" s="24" t="s">
        <v>102</v>
      </c>
      <c r="EA7" s="24" t="s">
        <v>102</v>
      </c>
      <c r="EB7" s="24">
        <v>0</v>
      </c>
      <c r="EC7" s="24">
        <v>0.01</v>
      </c>
      <c r="ED7" s="24">
        <v>0.01</v>
      </c>
      <c r="EE7" s="24" t="s">
        <v>102</v>
      </c>
      <c r="EF7" s="24" t="s">
        <v>102</v>
      </c>
      <c r="EG7" s="24" t="s">
        <v>102</v>
      </c>
      <c r="EH7" s="24">
        <v>0</v>
      </c>
      <c r="EI7" s="24">
        <v>0</v>
      </c>
      <c r="EJ7" s="24" t="s">
        <v>102</v>
      </c>
      <c r="EK7" s="24" t="s">
        <v>102</v>
      </c>
      <c r="EL7" s="24" t="s">
        <v>102</v>
      </c>
      <c r="EM7" s="24">
        <v>0.02</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2023-01-25T00:16:10Z</cp:lastPrinted>
  <dcterms:created xsi:type="dcterms:W3CDTF">2022-12-01T01:30:18Z</dcterms:created>
  <dcterms:modified xsi:type="dcterms:W3CDTF">2023-01-25T01:28:40Z</dcterms:modified>
  <cp:category/>
</cp:coreProperties>
</file>