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Y:\01大田市役所\05上下水道部\管理課\000 経営戦略\05 経営比較分析表（総務省⇔県⇔市 HP等公表資料）\令和04年度（令和3年度決算値）\03島根県大田市(提出用)\"/>
    </mc:Choice>
  </mc:AlternateContent>
  <xr:revisionPtr revIDLastSave="0" documentId="13_ncr:1_{4C0CD062-E80C-4066-B59B-5DB5F3A7D3B1}" xr6:coauthVersionLast="47" xr6:coauthVersionMax="47" xr10:uidLastSave="{00000000-0000-0000-0000-000000000000}"/>
  <workbookProtection workbookAlgorithmName="SHA-512" workbookHashValue="T6UUkKAaYcmnHCx0t22ZO2Rk8YjPVsf3M1JC7D56Dx7a/YViRnb+neqmEaVMp86UomhRxpdgydSLa42jSqiikw==" workbookSaltValue="W/hkx/kCcKYBmcby6F/T7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R6" i="5"/>
  <c r="Q6" i="5"/>
  <c r="W10" i="4" s="1"/>
  <c r="P6" i="5"/>
  <c r="P10" i="4" s="1"/>
  <c r="O6" i="5"/>
  <c r="I10" i="4" s="1"/>
  <c r="N6" i="5"/>
  <c r="M6" i="5"/>
  <c r="AD8" i="4" s="1"/>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AD10" i="4"/>
  <c r="B10" i="4"/>
  <c r="AT8" i="4"/>
  <c r="AL8" i="4"/>
  <c r="W8" i="4"/>
  <c r="I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<sst xmlns="http://schemas.openxmlformats.org/spreadsheetml/2006/main" count="297" uniqueCount="116">
  <si>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</si>
  <si>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</si>
  <si>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</si>
  <si>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</si>
  <si>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</si>
  <si>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</si>
  <si>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</si>
  <si>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</si>
  <si>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</si>
  <si>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</si>
  <si>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</si>
  <si>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</si>
  <si>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</si>
  <si>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</si>
  <si>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</si>
  <si>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</si>
  <si>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</si>
  <si>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</si>
  <si>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</si>
  <si>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</si>
  <si>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</si>
  <si>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</si>
  <si>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</si>
  <si>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</si>
  <si>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</si>
  <si>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</si>
  <si>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</si>
  <si>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</si>
  <si>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</si>
  <si>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</si>
  <si>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</si>
  <si>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</si>
  <si>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</si>
  <si>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</si>
  <si>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</si>
  <si>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</si>
  <si>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</si>
  <si>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</si>
  <si>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</si>
  <si>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</si>
  <si>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</si>
  <si>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</si>
  <si>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</si>
  <si>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</si>
  <si>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</si>
  <si>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</si>
  <si>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</si>
  <si>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</si>
  <si>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</si>
  <si>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</si>
  <si>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</si>
  <si>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</si>
  <si>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</si>
  <si>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</si>
  <si>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</si>
  <si>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</si>
  <si>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</si>
  <si>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</si>
  <si>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</si>
  <si>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</si>
  <si>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</si>
  <si>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</si>
  <si>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</si>
  <si>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</si>
  <si>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</si>
  <si>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</si>
  <si>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</si>
  <si>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</si>
  <si>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</si>
  <si>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</si>
  <si>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</si>
  <si>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</si>
  <si>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</si>
  <si>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</si>
  <si>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</si>
  <si>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</si>
  <si>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</si>
  <si>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</si>
  <si>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</si>
  <si>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</si>
  <si>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</si>
  <si>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</si>
  <si>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</si>
  <si>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</si>
  <si>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</si>
  <si>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</si>
  <si>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</si>
  <si>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</si>
  <si>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</si>
  <si>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</si>
  <si>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</si>
  <si>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</si>
  <si>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</si>
  <si>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</si>
  <si>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</si>
  <si>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</si>
  <si>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</si>
  <si>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法適用</t>
  </si>
  <si>
    <t>下水道事業</t>
  </si>
  <si>
    <t>公共下水道</t>
  </si>
  <si>
    <t>Cd3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</si>
  <si>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</si>
  <si>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</si>
  <si>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</si>
  <si>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</si>
  <si>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</si>
  <si>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</si>
  <si>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</si>
  <si>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</si>
  <si>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</si>
  <si>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</si>
  <si>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</si>
  <si>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</si>
  <si>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当市の公共下水道事業は、供用開始後12年を経過したが、現在も第2次整備計画期間中であるため、施設利用率や水洗化率は類似団体平均を下回っている。
　令和2年度から地方公営企業法による会計処理に移行した。令和3年度に策定した経営戦略に基づき、接続率の向上や経費節減など、引き続き、経営基盤の強化に努めていく必要がある。</t>
    <rPh sb="134" eb="135">
      <t>ヒ</t>
    </rPh>
    <rPh sb="136" eb="137">
      <t>ツヅ</t>
    </rPh>
    <phoneticPr fontId="4"/>
  </si>
  <si>
    <t>①有形固定資産減価償却率
　管路については法定耐用年数50年のため、減価償却はまだ進んでいないが、処理場施設内の機械設備等は法定耐用年数を超えていなくても更新するものが出始めており、今後、計画的に更新していく必要があると思われる。
②管渠老朽化率、③管渠改善率
　令和3年度末現在、供用開始から12年を経過している。現在のところ、法定耐用年数50年を経過した管渠も無く、更新の必要性は低い。</t>
    <rPh sb="1" eb="3">
      <t>ユウケイ</t>
    </rPh>
    <rPh sb="3" eb="5">
      <t>コテイ</t>
    </rPh>
    <rPh sb="5" eb="7">
      <t>シサン</t>
    </rPh>
    <rPh sb="7" eb="9">
      <t>ゲンカ</t>
    </rPh>
    <rPh sb="9" eb="11">
      <t>ショウキャク</t>
    </rPh>
    <rPh sb="11" eb="12">
      <t>リツ</t>
    </rPh>
    <rPh sb="120" eb="123">
      <t>ロウキュウカ</t>
    </rPh>
    <rPh sb="126" eb="128">
      <t>カンキョ</t>
    </rPh>
    <rPh sb="128" eb="130">
      <t>カイゼン</t>
    </rPh>
    <rPh sb="130" eb="131">
      <t>リツ</t>
    </rPh>
    <rPh sb="183" eb="184">
      <t>ナ</t>
    </rPh>
    <phoneticPr fontId="4"/>
  </si>
  <si>
    <t>①経常収支比率
　下水道接続の進捗に伴い使用料収入も増加したが、修繕等の施設維持管理も増加し、昨年度に比べ悪化した。
　100％を上回っているものの、経常収益の大部分は他会計補助金などの営業外収益である。
②累積欠損金比率
　令和2年度に公営企業へ移行したが、その時点で欠損金が発生していた。引き続き欠損金の解消に努め、健全経営を目指したい。
③流動比率
　100％を上回っているが、下水道整備事業関係の未払金が多く、また、現金も減少しており、資金繰りに苦慮しているのが現状である。他会計補助金を分割して交付してもらったり、資金を一時的に借り入れたりして、運転資金を確保している。
④企業債残高対事業規模比率
　下水道工事の実施に伴い企業債残高は年々増加しているため、この指標は整備完了までは上昇傾向が続くと考えられる。
⑤経費回収率、⑥汚水処理原価、⑦施設利用率
　有収水量の増加に伴って使用料収入も増加傾向にあるが、維持管理費も増加傾向にあり、経費回収率、汚水処理原価ともに悪化した。施設利用率は増えている。
⑧水洗化率
　下水道への接続が進んだことで水洗化率が上昇しているが、類似団体平均と比べるとまだまだ低い状況にある。</t>
    <rPh sb="9" eb="14">
      <t>ゲスイドウセツゾク</t>
    </rPh>
    <rPh sb="15" eb="17">
      <t>シンチョク</t>
    </rPh>
    <rPh sb="18" eb="19">
      <t>トモナ</t>
    </rPh>
    <rPh sb="20" eb="23">
      <t>シヨウリョウ</t>
    </rPh>
    <rPh sb="23" eb="25">
      <t>シュウニュウ</t>
    </rPh>
    <rPh sb="26" eb="28">
      <t>ゾウカ</t>
    </rPh>
    <rPh sb="32" eb="35">
      <t>シュウゼントウ</t>
    </rPh>
    <rPh sb="36" eb="42">
      <t>シセツイジカンリ</t>
    </rPh>
    <rPh sb="47" eb="50">
      <t>サクネンド</t>
    </rPh>
    <rPh sb="51" eb="52">
      <t>クラ</t>
    </rPh>
    <rPh sb="53" eb="55">
      <t>アッカ</t>
    </rPh>
    <rPh sb="65" eb="67">
      <t>ウワマワ</t>
    </rPh>
    <rPh sb="75" eb="79">
      <t>ケイジョウシュウエキ</t>
    </rPh>
    <rPh sb="80" eb="83">
      <t>ダイブブン</t>
    </rPh>
    <rPh sb="114" eb="116">
      <t>レイワ</t>
    </rPh>
    <rPh sb="117" eb="119">
      <t>ネンド</t>
    </rPh>
    <rPh sb="147" eb="148">
      <t>ヒ</t>
    </rPh>
    <rPh sb="149" eb="150">
      <t>ツヅ</t>
    </rPh>
    <rPh sb="151" eb="154">
      <t>ケッソンキン</t>
    </rPh>
    <rPh sb="158" eb="159">
      <t>ツト</t>
    </rPh>
    <rPh sb="161" eb="165">
      <t>ケンゼンケイエイ</t>
    </rPh>
    <rPh sb="166" eb="168">
      <t>メザ</t>
    </rPh>
    <rPh sb="186" eb="188">
      <t>ウワマワ</t>
    </rPh>
    <rPh sb="199" eb="201">
      <t>ジギョウ</t>
    </rPh>
    <rPh sb="208" eb="209">
      <t>オオ</t>
    </rPh>
    <rPh sb="214" eb="216">
      <t>ゲンキン</t>
    </rPh>
    <rPh sb="217" eb="219">
      <t>ゲンショウ</t>
    </rPh>
    <rPh sb="224" eb="227">
      <t>シキング</t>
    </rPh>
    <rPh sb="229" eb="231">
      <t>クリョ</t>
    </rPh>
    <rPh sb="237" eb="239">
      <t>ゲンジョウ</t>
    </rPh>
    <rPh sb="250" eb="252">
      <t>ブンカツ</t>
    </rPh>
    <rPh sb="254" eb="256">
      <t>コウフ</t>
    </rPh>
    <rPh sb="264" eb="266">
      <t>シキン</t>
    </rPh>
    <rPh sb="267" eb="270">
      <t>イチジテキ</t>
    </rPh>
    <rPh sb="271" eb="272">
      <t>カ</t>
    </rPh>
    <rPh sb="273" eb="274">
      <t>イ</t>
    </rPh>
    <rPh sb="405" eb="409">
      <t>ゾウカケイコウ</t>
    </rPh>
    <rPh sb="414" eb="419">
      <t>イジカンリヒ</t>
    </rPh>
    <rPh sb="420" eb="424">
      <t>ゾウカケイコウ</t>
    </rPh>
    <rPh sb="428" eb="433">
      <t>ケイヒカイシュウリツ</t>
    </rPh>
    <rPh sb="434" eb="440">
      <t>オスイショリゲンカ</t>
    </rPh>
    <rPh sb="443" eb="445">
      <t>アッカ</t>
    </rPh>
    <rPh sb="496" eb="502">
      <t>ルイジダンタイヘイキン</t>
    </rPh>
    <rPh sb="503" eb="504">
      <t>クラ</t>
    </rPh>
    <rPh sb="511" eb="512">
      <t>ヒク</t>
    </rPh>
    <rPh sb="513" eb="51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</si>
</sst>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FAF-4296-A867-B2BC49BFA6A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formatCode="#,##0.00;&quot;△&quot;#,##0.00">
                  <c:v>0</c:v>
                </c:pt>
              </c:numCache>
            </c:numRef>
          </c:val>
          <c:smooth val="0"/>
          <c:extLst>
            <c:ext xmlns:c16="http://schemas.microsoft.com/office/drawing/2014/chart" uri="{C3380CC4-5D6E-409C-BE32-E72D297353CC}">
              <c16:uniqueId val="{00000001-2FAF-4296-A867-B2BC49BFA6A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40</c:v>
                </c:pt>
                <c:pt idx="4">
                  <c:v>41.95</c:v>
                </c:pt>
              </c:numCache>
            </c:numRef>
          </c:val>
          <c:extLst>
            <c:ext xmlns:c16="http://schemas.microsoft.com/office/drawing/2014/chart" uri="{C3380CC4-5D6E-409C-BE32-E72D297353CC}">
              <c16:uniqueId val="{00000000-A96C-4DF5-82E2-2E4C8325AB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44.83</c:v>
                </c:pt>
                <c:pt idx="4">
                  <c:v>43.76</c:v>
                </c:pt>
              </c:numCache>
            </c:numRef>
          </c:val>
          <c:smooth val="0"/>
          <c:extLst>
            <c:ext xmlns:c16="http://schemas.microsoft.com/office/drawing/2014/chart" uri="{C3380CC4-5D6E-409C-BE32-E72D297353CC}">
              <c16:uniqueId val="{00000001-A96C-4DF5-82E2-2E4C8325AB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47.48</c:v>
                </c:pt>
                <c:pt idx="4">
                  <c:v>51.16</c:v>
                </c:pt>
              </c:numCache>
            </c:numRef>
          </c:val>
          <c:extLst>
            <c:ext xmlns:c16="http://schemas.microsoft.com/office/drawing/2014/chart" uri="{C3380CC4-5D6E-409C-BE32-E72D297353CC}">
              <c16:uniqueId val="{00000000-C9F3-414E-BADB-301F08C9D0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60.57</c:v>
                </c:pt>
                <c:pt idx="4">
                  <c:v>65.75</c:v>
                </c:pt>
              </c:numCache>
            </c:numRef>
          </c:val>
          <c:smooth val="0"/>
          <c:extLst>
            <c:ext xmlns:c16="http://schemas.microsoft.com/office/drawing/2014/chart" uri="{C3380CC4-5D6E-409C-BE32-E72D297353CC}">
              <c16:uniqueId val="{00000001-C9F3-414E-BADB-301F08C9D0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105.96</c:v>
                </c:pt>
                <c:pt idx="4">
                  <c:v>100.19</c:v>
                </c:pt>
              </c:numCache>
            </c:numRef>
          </c:val>
          <c:extLst>
            <c:ext xmlns:c16="http://schemas.microsoft.com/office/drawing/2014/chart" uri="{C3380CC4-5D6E-409C-BE32-E72D297353CC}">
              <c16:uniqueId val="{00000000-D030-496E-8339-16F19CEDB2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103.94</c:v>
                </c:pt>
                <c:pt idx="4">
                  <c:v>105.85</c:v>
                </c:pt>
              </c:numCache>
            </c:numRef>
          </c:val>
          <c:smooth val="0"/>
          <c:extLst>
            <c:ext xmlns:c16="http://schemas.microsoft.com/office/drawing/2014/chart" uri="{C3380CC4-5D6E-409C-BE32-E72D297353CC}">
              <c16:uniqueId val="{00000001-D030-496E-8339-16F19CEDB2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19.97</c:v>
                </c:pt>
                <c:pt idx="4">
                  <c:v>20.69</c:v>
                </c:pt>
              </c:numCache>
            </c:numRef>
          </c:val>
          <c:extLst>
            <c:ext xmlns:c16="http://schemas.microsoft.com/office/drawing/2014/chart" uri="{C3380CC4-5D6E-409C-BE32-E72D297353CC}">
              <c16:uniqueId val="{00000000-9E73-4EF1-B5F8-22C9D30B296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7.48</c:v>
                </c:pt>
                <c:pt idx="4">
                  <c:v>15.36</c:v>
                </c:pt>
              </c:numCache>
            </c:numRef>
          </c:val>
          <c:smooth val="0"/>
          <c:extLst>
            <c:ext xmlns:c16="http://schemas.microsoft.com/office/drawing/2014/chart" uri="{C3380CC4-5D6E-409C-BE32-E72D297353CC}">
              <c16:uniqueId val="{00000001-9E73-4EF1-B5F8-22C9D30B296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37B-4EA7-88AA-93C85BD7A24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37B-4EA7-88AA-93C85BD7A24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294.44</c:v>
                </c:pt>
                <c:pt idx="4">
                  <c:v>269.95</c:v>
                </c:pt>
              </c:numCache>
            </c:numRef>
          </c:val>
          <c:extLst>
            <c:ext xmlns:c16="http://schemas.microsoft.com/office/drawing/2014/chart" uri="{C3380CC4-5D6E-409C-BE32-E72D297353CC}">
              <c16:uniqueId val="{00000000-C76F-49C5-B551-98B8530045C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43.16</c:v>
                </c:pt>
                <c:pt idx="4">
                  <c:v>106.88</c:v>
                </c:pt>
              </c:numCache>
            </c:numRef>
          </c:val>
          <c:smooth val="0"/>
          <c:extLst>
            <c:ext xmlns:c16="http://schemas.microsoft.com/office/drawing/2014/chart" uri="{C3380CC4-5D6E-409C-BE32-E72D297353CC}">
              <c16:uniqueId val="{00000001-C76F-49C5-B551-98B8530045C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72.760000000000005</c:v>
                </c:pt>
                <c:pt idx="4">
                  <c:v>110.95</c:v>
                </c:pt>
              </c:numCache>
            </c:numRef>
          </c:val>
          <c:extLst>
            <c:ext xmlns:c16="http://schemas.microsoft.com/office/drawing/2014/chart" uri="{C3380CC4-5D6E-409C-BE32-E72D297353CC}">
              <c16:uniqueId val="{00000000-1EEC-4B33-BBE5-80B8A32EE1E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52.04</c:v>
                </c:pt>
                <c:pt idx="4">
                  <c:v>157.30000000000001</c:v>
                </c:pt>
              </c:numCache>
            </c:numRef>
          </c:val>
          <c:smooth val="0"/>
          <c:extLst>
            <c:ext xmlns:c16="http://schemas.microsoft.com/office/drawing/2014/chart" uri="{C3380CC4-5D6E-409C-BE32-E72D297353CC}">
              <c16:uniqueId val="{00000001-1EEC-4B33-BBE5-80B8A32EE1E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201.89</c:v>
                </c:pt>
                <c:pt idx="4">
                  <c:v>204.46</c:v>
                </c:pt>
              </c:numCache>
            </c:numRef>
          </c:val>
          <c:extLst>
            <c:ext xmlns:c16="http://schemas.microsoft.com/office/drawing/2014/chart" uri="{C3380CC4-5D6E-409C-BE32-E72D297353CC}">
              <c16:uniqueId val="{00000000-7CAB-470D-99B7-EF0BEF5D20D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1575.64</c:v>
                </c:pt>
                <c:pt idx="4">
                  <c:v>954.29</c:v>
                </c:pt>
              </c:numCache>
            </c:numRef>
          </c:val>
          <c:smooth val="0"/>
          <c:extLst>
            <c:ext xmlns:c16="http://schemas.microsoft.com/office/drawing/2014/chart" uri="{C3380CC4-5D6E-409C-BE32-E72D297353CC}">
              <c16:uniqueId val="{00000001-7CAB-470D-99B7-EF0BEF5D20D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72.02</c:v>
                </c:pt>
                <c:pt idx="4">
                  <c:v>51.69</c:v>
                </c:pt>
              </c:numCache>
            </c:numRef>
          </c:val>
          <c:extLst>
            <c:ext xmlns:c16="http://schemas.microsoft.com/office/drawing/2014/chart" uri="{C3380CC4-5D6E-409C-BE32-E72D297353CC}">
              <c16:uniqueId val="{00000000-A7B2-4D44-B4BB-5774158C369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73.209999999999994</c:v>
                </c:pt>
                <c:pt idx="4">
                  <c:v>34.03</c:v>
                </c:pt>
              </c:numCache>
            </c:numRef>
          </c:val>
          <c:smooth val="0"/>
          <c:extLst>
            <c:ext xmlns:c16="http://schemas.microsoft.com/office/drawing/2014/chart" uri="{C3380CC4-5D6E-409C-BE32-E72D297353CC}">
              <c16:uniqueId val="{00000001-A7B2-4D44-B4BB-5774158C369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248.9</c:v>
                </c:pt>
                <c:pt idx="4">
                  <c:v>348.86</c:v>
                </c:pt>
              </c:numCache>
            </c:numRef>
          </c:val>
          <c:extLst>
            <c:ext xmlns:c16="http://schemas.microsoft.com/office/drawing/2014/chart" uri="{C3380CC4-5D6E-409C-BE32-E72D297353CC}">
              <c16:uniqueId val="{00000000-3073-4E62-8639-CDFB88EBE3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229.52</c:v>
                </c:pt>
                <c:pt idx="4">
                  <c:v>470.79</c:v>
                </c:pt>
              </c:numCache>
            </c:numRef>
          </c:val>
          <c:smooth val="0"/>
          <c:extLst>
            <c:ext xmlns:c16="http://schemas.microsoft.com/office/drawing/2014/chart" uri="{C3380CC4-5D6E-409C-BE32-E72D297353CC}">
              <c16:uniqueId val="{00000001-3073-4E62-8639-CDFB88EBE3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6" zoomScaleNormal="100" workbookViewId="0">
      <selection activeCell="AQ35" sqref="AQ3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島根県　大田市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Cd3</v>
      </c>
      <c r="X8" s="71"/>
      <c r="Y8" s="71"/>
      <c r="Z8" s="71"/>
      <c r="AA8" s="71"/>
      <c r="AB8" s="71"/>
      <c r="AC8" s="71"/>
      <c r="AD8" s="72" t="str">
        <f>データ!$M$6</f>
        <v>非設置</v>
      </c>
      <c r="AE8" s="72"/>
      <c r="AF8" s="72"/>
      <c r="AG8" s="72"/>
      <c r="AH8" s="72"/>
      <c r="AI8" s="72"/>
      <c r="AJ8" s="72"/>
      <c r="AK8" s="3"/>
      <c r="AL8" s="45">
        <f>データ!S6</f>
        <v>33243</v>
      </c>
      <c r="AM8" s="45"/>
      <c r="AN8" s="45"/>
      <c r="AO8" s="45"/>
      <c r="AP8" s="45"/>
      <c r="AQ8" s="45"/>
      <c r="AR8" s="45"/>
      <c r="AS8" s="45"/>
      <c r="AT8" s="46">
        <f>データ!T6</f>
        <v>435.34</v>
      </c>
      <c r="AU8" s="46"/>
      <c r="AV8" s="46"/>
      <c r="AW8" s="46"/>
      <c r="AX8" s="46"/>
      <c r="AY8" s="46"/>
      <c r="AZ8" s="46"/>
      <c r="BA8" s="46"/>
      <c r="BB8" s="46">
        <f>データ!U6</f>
        <v>76.36</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52.08</v>
      </c>
      <c r="J10" s="46"/>
      <c r="K10" s="46"/>
      <c r="L10" s="46"/>
      <c r="M10" s="46"/>
      <c r="N10" s="46"/>
      <c r="O10" s="46"/>
      <c r="P10" s="46">
        <f>データ!P6</f>
        <v>18.82</v>
      </c>
      <c r="Q10" s="46"/>
      <c r="R10" s="46"/>
      <c r="S10" s="46"/>
      <c r="T10" s="46"/>
      <c r="U10" s="46"/>
      <c r="V10" s="46"/>
      <c r="W10" s="46">
        <f>データ!Q6</f>
        <v>97.2</v>
      </c>
      <c r="X10" s="46"/>
      <c r="Y10" s="46"/>
      <c r="Z10" s="46"/>
      <c r="AA10" s="46"/>
      <c r="AB10" s="46"/>
      <c r="AC10" s="46"/>
      <c r="AD10" s="45">
        <f>データ!R6</f>
        <v>3300</v>
      </c>
      <c r="AE10" s="45"/>
      <c r="AF10" s="45"/>
      <c r="AG10" s="45"/>
      <c r="AH10" s="45"/>
      <c r="AI10" s="45"/>
      <c r="AJ10" s="45"/>
      <c r="AK10" s="2"/>
      <c r="AL10" s="45">
        <f>データ!V6</f>
        <v>6218</v>
      </c>
      <c r="AM10" s="45"/>
      <c r="AN10" s="45"/>
      <c r="AO10" s="45"/>
      <c r="AP10" s="45"/>
      <c r="AQ10" s="45"/>
      <c r="AR10" s="45"/>
      <c r="AS10" s="45"/>
      <c r="AT10" s="46">
        <f>データ!W6</f>
        <v>2.4900000000000002</v>
      </c>
      <c r="AU10" s="46"/>
      <c r="AV10" s="46"/>
      <c r="AW10" s="46"/>
      <c r="AX10" s="46"/>
      <c r="AY10" s="46"/>
      <c r="AZ10" s="46"/>
      <c r="BA10" s="46"/>
      <c r="BB10" s="46">
        <f>データ!X6</f>
        <v>2497.19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jADVKKTiu8wYZ2zD8bOLyGSPOWQf+ks/ttzeYNYVO0VlSld6OrTnp0HY2uOeHLC5Zhl46XeiqjxDn1ZtKy7p3w==" saltValue="huAiGn62WGQ/Q6zVYqz5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322059</v>
      </c>
      <c r="D6" s="19">
        <f t="shared" si="3"/>
        <v>46</v>
      </c>
      <c r="E6" s="19">
        <f t="shared" si="3"/>
        <v>17</v>
      </c>
      <c r="F6" s="19">
        <f t="shared" si="3"/>
        <v>1</v>
      </c>
      <c r="G6" s="19">
        <f t="shared" si="3"/>
        <v>0</v>
      </c>
      <c r="H6" s="19" t="str">
        <f t="shared" si="3"/>
        <v>島根県　大田市</v>
      </c>
      <c r="I6" s="19" t="str">
        <f t="shared" si="3"/>
        <v>法適用</v>
      </c>
      <c r="J6" s="19" t="str">
        <f t="shared" si="3"/>
        <v>下水道事業</v>
      </c>
      <c r="K6" s="19" t="str">
        <f t="shared" si="3"/>
        <v>公共下水道</v>
      </c>
      <c r="L6" s="19" t="str">
        <f t="shared" si="3"/>
        <v>Cd3</v>
      </c>
      <c r="M6" s="19" t="str">
        <f t="shared" si="3"/>
        <v>非設置</v>
      </c>
      <c r="N6" s="20" t="str">
        <f t="shared" si="3"/>
        <v>-</v>
      </c>
      <c r="O6" s="20">
        <f t="shared" si="3"/>
        <v>52.08</v>
      </c>
      <c r="P6" s="20">
        <f t="shared" si="3"/>
        <v>18.82</v>
      </c>
      <c r="Q6" s="20">
        <f t="shared" si="3"/>
        <v>97.2</v>
      </c>
      <c r="R6" s="20">
        <f t="shared" si="3"/>
        <v>3300</v>
      </c>
      <c r="S6" s="20">
        <f t="shared" si="3"/>
        <v>33243</v>
      </c>
      <c r="T6" s="20">
        <f t="shared" si="3"/>
        <v>435.34</v>
      </c>
      <c r="U6" s="20">
        <f t="shared" si="3"/>
        <v>76.36</v>
      </c>
      <c r="V6" s="20">
        <f t="shared" si="3"/>
        <v>6218</v>
      </c>
      <c r="W6" s="20">
        <f t="shared" si="3"/>
        <v>2.4900000000000002</v>
      </c>
      <c r="X6" s="20">
        <f t="shared" si="3"/>
        <v>2497.19</v>
      </c>
      <c r="Y6" s="21" t="str">
        <f>IF(Y7="",NA(),Y7)</f>
        <v>-</v>
      </c>
      <c r="Z6" s="21" t="str">
        <f t="shared" ref="Z6:AH6" si="4">IF(Z7="",NA(),Z7)</f>
        <v>-</v>
      </c>
      <c r="AA6" s="21" t="str">
        <f t="shared" si="4"/>
        <v>-</v>
      </c>
      <c r="AB6" s="21">
        <f t="shared" si="4"/>
        <v>105.96</v>
      </c>
      <c r="AC6" s="21">
        <f t="shared" si="4"/>
        <v>100.19</v>
      </c>
      <c r="AD6" s="21" t="str">
        <f t="shared" si="4"/>
        <v>-</v>
      </c>
      <c r="AE6" s="21" t="str">
        <f t="shared" si="4"/>
        <v>-</v>
      </c>
      <c r="AF6" s="21" t="str">
        <f t="shared" si="4"/>
        <v>-</v>
      </c>
      <c r="AG6" s="21">
        <f t="shared" si="4"/>
        <v>103.94</v>
      </c>
      <c r="AH6" s="21">
        <f t="shared" si="4"/>
        <v>105.85</v>
      </c>
      <c r="AI6" s="20" t="str">
        <f>IF(AI7="","",IF(AI7="-","【-】","【"&amp;SUBSTITUTE(TEXT(AI7,"#,##0.00"),"-","△")&amp;"】"))</f>
        <v>【107.02】</v>
      </c>
      <c r="AJ6" s="21" t="str">
        <f>IF(AJ7="",NA(),AJ7)</f>
        <v>-</v>
      </c>
      <c r="AK6" s="21" t="str">
        <f t="shared" ref="AK6:AS6" si="5">IF(AK7="",NA(),AK7)</f>
        <v>-</v>
      </c>
      <c r="AL6" s="21" t="str">
        <f t="shared" si="5"/>
        <v>-</v>
      </c>
      <c r="AM6" s="21">
        <f t="shared" si="5"/>
        <v>294.44</v>
      </c>
      <c r="AN6" s="21">
        <f t="shared" si="5"/>
        <v>269.95</v>
      </c>
      <c r="AO6" s="21" t="str">
        <f t="shared" si="5"/>
        <v>-</v>
      </c>
      <c r="AP6" s="21" t="str">
        <f t="shared" si="5"/>
        <v>-</v>
      </c>
      <c r="AQ6" s="21" t="str">
        <f t="shared" si="5"/>
        <v>-</v>
      </c>
      <c r="AR6" s="21">
        <f t="shared" si="5"/>
        <v>43.16</v>
      </c>
      <c r="AS6" s="21">
        <f t="shared" si="5"/>
        <v>106.88</v>
      </c>
      <c r="AT6" s="20" t="str">
        <f>IF(AT7="","",IF(AT7="-","【-】","【"&amp;SUBSTITUTE(TEXT(AT7,"#,##0.00"),"-","△")&amp;"】"))</f>
        <v>【3.09】</v>
      </c>
      <c r="AU6" s="21" t="str">
        <f>IF(AU7="",NA(),AU7)</f>
        <v>-</v>
      </c>
      <c r="AV6" s="21" t="str">
        <f t="shared" ref="AV6:BD6" si="6">IF(AV7="",NA(),AV7)</f>
        <v>-</v>
      </c>
      <c r="AW6" s="21" t="str">
        <f t="shared" si="6"/>
        <v>-</v>
      </c>
      <c r="AX6" s="21">
        <f t="shared" si="6"/>
        <v>72.760000000000005</v>
      </c>
      <c r="AY6" s="21">
        <f t="shared" si="6"/>
        <v>110.95</v>
      </c>
      <c r="AZ6" s="21" t="str">
        <f t="shared" si="6"/>
        <v>-</v>
      </c>
      <c r="BA6" s="21" t="str">
        <f t="shared" si="6"/>
        <v>-</v>
      </c>
      <c r="BB6" s="21" t="str">
        <f t="shared" si="6"/>
        <v>-</v>
      </c>
      <c r="BC6" s="21">
        <f t="shared" si="6"/>
        <v>52.04</v>
      </c>
      <c r="BD6" s="21">
        <f t="shared" si="6"/>
        <v>157.30000000000001</v>
      </c>
      <c r="BE6" s="20" t="str">
        <f>IF(BE7="","",IF(BE7="-","【-】","【"&amp;SUBSTITUTE(TEXT(BE7,"#,##0.00"),"-","△")&amp;"】"))</f>
        <v>【71.39】</v>
      </c>
      <c r="BF6" s="21" t="str">
        <f>IF(BF7="",NA(),BF7)</f>
        <v>-</v>
      </c>
      <c r="BG6" s="21" t="str">
        <f t="shared" ref="BG6:BO6" si="7">IF(BG7="",NA(),BG7)</f>
        <v>-</v>
      </c>
      <c r="BH6" s="21" t="str">
        <f t="shared" si="7"/>
        <v>-</v>
      </c>
      <c r="BI6" s="21">
        <f t="shared" si="7"/>
        <v>201.89</v>
      </c>
      <c r="BJ6" s="21">
        <f t="shared" si="7"/>
        <v>204.46</v>
      </c>
      <c r="BK6" s="21" t="str">
        <f t="shared" si="7"/>
        <v>-</v>
      </c>
      <c r="BL6" s="21" t="str">
        <f t="shared" si="7"/>
        <v>-</v>
      </c>
      <c r="BM6" s="21" t="str">
        <f t="shared" si="7"/>
        <v>-</v>
      </c>
      <c r="BN6" s="21">
        <f t="shared" si="7"/>
        <v>1575.64</v>
      </c>
      <c r="BO6" s="21">
        <f t="shared" si="7"/>
        <v>954.29</v>
      </c>
      <c r="BP6" s="20" t="str">
        <f>IF(BP7="","",IF(BP7="-","【-】","【"&amp;SUBSTITUTE(TEXT(BP7,"#,##0.00"),"-","△")&amp;"】"))</f>
        <v>【669.11】</v>
      </c>
      <c r="BQ6" s="21" t="str">
        <f>IF(BQ7="",NA(),BQ7)</f>
        <v>-</v>
      </c>
      <c r="BR6" s="21" t="str">
        <f t="shared" ref="BR6:BZ6" si="8">IF(BR7="",NA(),BR7)</f>
        <v>-</v>
      </c>
      <c r="BS6" s="21" t="str">
        <f t="shared" si="8"/>
        <v>-</v>
      </c>
      <c r="BT6" s="21">
        <f t="shared" si="8"/>
        <v>72.02</v>
      </c>
      <c r="BU6" s="21">
        <f t="shared" si="8"/>
        <v>51.69</v>
      </c>
      <c r="BV6" s="21" t="str">
        <f t="shared" si="8"/>
        <v>-</v>
      </c>
      <c r="BW6" s="21" t="str">
        <f t="shared" si="8"/>
        <v>-</v>
      </c>
      <c r="BX6" s="21" t="str">
        <f t="shared" si="8"/>
        <v>-</v>
      </c>
      <c r="BY6" s="21">
        <f t="shared" si="8"/>
        <v>73.209999999999994</v>
      </c>
      <c r="BZ6" s="21">
        <f t="shared" si="8"/>
        <v>34.03</v>
      </c>
      <c r="CA6" s="20" t="str">
        <f>IF(CA7="","",IF(CA7="-","【-】","【"&amp;SUBSTITUTE(TEXT(CA7,"#,##0.00"),"-","△")&amp;"】"))</f>
        <v>【99.73】</v>
      </c>
      <c r="CB6" s="21" t="str">
        <f>IF(CB7="",NA(),CB7)</f>
        <v>-</v>
      </c>
      <c r="CC6" s="21" t="str">
        <f t="shared" ref="CC6:CK6" si="9">IF(CC7="",NA(),CC7)</f>
        <v>-</v>
      </c>
      <c r="CD6" s="21" t="str">
        <f t="shared" si="9"/>
        <v>-</v>
      </c>
      <c r="CE6" s="21">
        <f t="shared" si="9"/>
        <v>248.9</v>
      </c>
      <c r="CF6" s="21">
        <f t="shared" si="9"/>
        <v>348.86</v>
      </c>
      <c r="CG6" s="21" t="str">
        <f t="shared" si="9"/>
        <v>-</v>
      </c>
      <c r="CH6" s="21" t="str">
        <f t="shared" si="9"/>
        <v>-</v>
      </c>
      <c r="CI6" s="21" t="str">
        <f t="shared" si="9"/>
        <v>-</v>
      </c>
      <c r="CJ6" s="21">
        <f t="shared" si="9"/>
        <v>229.52</v>
      </c>
      <c r="CK6" s="21">
        <f t="shared" si="9"/>
        <v>470.79</v>
      </c>
      <c r="CL6" s="20" t="str">
        <f>IF(CL7="","",IF(CL7="-","【-】","【"&amp;SUBSTITUTE(TEXT(CL7,"#,##0.00"),"-","△")&amp;"】"))</f>
        <v>【134.98】</v>
      </c>
      <c r="CM6" s="21" t="str">
        <f>IF(CM7="",NA(),CM7)</f>
        <v>-</v>
      </c>
      <c r="CN6" s="21" t="str">
        <f t="shared" ref="CN6:CV6" si="10">IF(CN7="",NA(),CN7)</f>
        <v>-</v>
      </c>
      <c r="CO6" s="21" t="str">
        <f t="shared" si="10"/>
        <v>-</v>
      </c>
      <c r="CP6" s="21">
        <f t="shared" si="10"/>
        <v>40</v>
      </c>
      <c r="CQ6" s="21">
        <f t="shared" si="10"/>
        <v>41.95</v>
      </c>
      <c r="CR6" s="21" t="str">
        <f t="shared" si="10"/>
        <v>-</v>
      </c>
      <c r="CS6" s="21" t="str">
        <f t="shared" si="10"/>
        <v>-</v>
      </c>
      <c r="CT6" s="21" t="str">
        <f t="shared" si="10"/>
        <v>-</v>
      </c>
      <c r="CU6" s="21">
        <f t="shared" si="10"/>
        <v>44.83</v>
      </c>
      <c r="CV6" s="21">
        <f t="shared" si="10"/>
        <v>43.76</v>
      </c>
      <c r="CW6" s="20" t="str">
        <f>IF(CW7="","",IF(CW7="-","【-】","【"&amp;SUBSTITUTE(TEXT(CW7,"#,##0.00"),"-","△")&amp;"】"))</f>
        <v>【59.99】</v>
      </c>
      <c r="CX6" s="21" t="str">
        <f>IF(CX7="",NA(),CX7)</f>
        <v>-</v>
      </c>
      <c r="CY6" s="21" t="str">
        <f t="shared" ref="CY6:DG6" si="11">IF(CY7="",NA(),CY7)</f>
        <v>-</v>
      </c>
      <c r="CZ6" s="21" t="str">
        <f t="shared" si="11"/>
        <v>-</v>
      </c>
      <c r="DA6" s="21">
        <f t="shared" si="11"/>
        <v>47.48</v>
      </c>
      <c r="DB6" s="21">
        <f t="shared" si="11"/>
        <v>51.16</v>
      </c>
      <c r="DC6" s="21" t="str">
        <f t="shared" si="11"/>
        <v>-</v>
      </c>
      <c r="DD6" s="21" t="str">
        <f t="shared" si="11"/>
        <v>-</v>
      </c>
      <c r="DE6" s="21" t="str">
        <f t="shared" si="11"/>
        <v>-</v>
      </c>
      <c r="DF6" s="21">
        <f t="shared" si="11"/>
        <v>60.57</v>
      </c>
      <c r="DG6" s="21">
        <f t="shared" si="11"/>
        <v>65.75</v>
      </c>
      <c r="DH6" s="20" t="str">
        <f>IF(DH7="","",IF(DH7="-","【-】","【"&amp;SUBSTITUTE(TEXT(DH7,"#,##0.00"),"-","△")&amp;"】"))</f>
        <v>【95.72】</v>
      </c>
      <c r="DI6" s="21" t="str">
        <f>IF(DI7="",NA(),DI7)</f>
        <v>-</v>
      </c>
      <c r="DJ6" s="21" t="str">
        <f t="shared" ref="DJ6:DR6" si="12">IF(DJ7="",NA(),DJ7)</f>
        <v>-</v>
      </c>
      <c r="DK6" s="21" t="str">
        <f t="shared" si="12"/>
        <v>-</v>
      </c>
      <c r="DL6" s="21">
        <f t="shared" si="12"/>
        <v>19.97</v>
      </c>
      <c r="DM6" s="21">
        <f t="shared" si="12"/>
        <v>20.69</v>
      </c>
      <c r="DN6" s="21" t="str">
        <f t="shared" si="12"/>
        <v>-</v>
      </c>
      <c r="DO6" s="21" t="str">
        <f t="shared" si="12"/>
        <v>-</v>
      </c>
      <c r="DP6" s="21" t="str">
        <f t="shared" si="12"/>
        <v>-</v>
      </c>
      <c r="DQ6" s="21">
        <f t="shared" si="12"/>
        <v>7.48</v>
      </c>
      <c r="DR6" s="21">
        <f t="shared" si="12"/>
        <v>15.36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0">
        <f t="shared" si="14"/>
        <v>0</v>
      </c>
      <c r="EO6" s="20" t="str">
        <f>IF(EO7="","",IF(EO7="-","【-】","【"&amp;SUBSTITUTE(TEXT(EO7,"#,##0.00"),"-","△")&amp;"】"))</f>
        <v>【0.24】</v>
      </c>
    </row>
    <row r="7" spans="1:148" s="22" customFormat="1" x14ac:dyDescent="0.2">
      <c r="A7" s="14"/>
      <c r="B7" s="23">
        <v>2021</v>
      </c>
      <c r="C7" s="23">
        <v>322059</v>
      </c>
      <c r="D7" s="23">
        <v>46</v>
      </c>
      <c r="E7" s="23">
        <v>17</v>
      </c>
      <c r="F7" s="23">
        <v>1</v>
      </c>
      <c r="G7" s="23">
        <v>0</v>
      </c>
      <c r="H7" s="23" t="s">
        <v>96</v>
      </c>
      <c r="I7" s="23" t="s">
        <v>97</v>
      </c>
      <c r="J7" s="23" t="s">
        <v>98</v>
      </c>
      <c r="K7" s="23" t="s">
        <v>99</v>
      </c>
      <c r="L7" s="23" t="s">
        <v>100</v>
      </c>
      <c r="M7" s="23" t="s">
        <v>101</v>
      </c>
      <c r="N7" s="24" t="s">
        <v>102</v>
      </c>
      <c r="O7" s="24">
        <v>52.08</v>
      </c>
      <c r="P7" s="24">
        <v>18.82</v>
      </c>
      <c r="Q7" s="24">
        <v>97.2</v>
      </c>
      <c r="R7" s="24">
        <v>3300</v>
      </c>
      <c r="S7" s="24">
        <v>33243</v>
      </c>
      <c r="T7" s="24">
        <v>435.34</v>
      </c>
      <c r="U7" s="24">
        <v>76.36</v>
      </c>
      <c r="V7" s="24">
        <v>6218</v>
      </c>
      <c r="W7" s="24">
        <v>2.4900000000000002</v>
      </c>
      <c r="X7" s="24">
        <v>2497.19</v>
      </c>
      <c r="Y7" s="24" t="s">
        <v>102</v>
      </c>
      <c r="Z7" s="24" t="s">
        <v>102</v>
      </c>
      <c r="AA7" s="24" t="s">
        <v>102</v>
      </c>
      <c r="AB7" s="24">
        <v>105.96</v>
      </c>
      <c r="AC7" s="24">
        <v>100.19</v>
      </c>
      <c r="AD7" s="24" t="s">
        <v>102</v>
      </c>
      <c r="AE7" s="24" t="s">
        <v>102</v>
      </c>
      <c r="AF7" s="24" t="s">
        <v>102</v>
      </c>
      <c r="AG7" s="24">
        <v>103.94</v>
      </c>
      <c r="AH7" s="24">
        <v>105.85</v>
      </c>
      <c r="AI7" s="24">
        <v>107.02</v>
      </c>
      <c r="AJ7" s="24" t="s">
        <v>102</v>
      </c>
      <c r="AK7" s="24" t="s">
        <v>102</v>
      </c>
      <c r="AL7" s="24" t="s">
        <v>102</v>
      </c>
      <c r="AM7" s="24">
        <v>294.44</v>
      </c>
      <c r="AN7" s="24">
        <v>269.95</v>
      </c>
      <c r="AO7" s="24" t="s">
        <v>102</v>
      </c>
      <c r="AP7" s="24" t="s">
        <v>102</v>
      </c>
      <c r="AQ7" s="24" t="s">
        <v>102</v>
      </c>
      <c r="AR7" s="24">
        <v>43.16</v>
      </c>
      <c r="AS7" s="24">
        <v>106.88</v>
      </c>
      <c r="AT7" s="24">
        <v>3.09</v>
      </c>
      <c r="AU7" s="24" t="s">
        <v>102</v>
      </c>
      <c r="AV7" s="24" t="s">
        <v>102</v>
      </c>
      <c r="AW7" s="24" t="s">
        <v>102</v>
      </c>
      <c r="AX7" s="24">
        <v>72.760000000000005</v>
      </c>
      <c r="AY7" s="24">
        <v>110.95</v>
      </c>
      <c r="AZ7" s="24" t="s">
        <v>102</v>
      </c>
      <c r="BA7" s="24" t="s">
        <v>102</v>
      </c>
      <c r="BB7" s="24" t="s">
        <v>102</v>
      </c>
      <c r="BC7" s="24">
        <v>52.04</v>
      </c>
      <c r="BD7" s="24">
        <v>157.30000000000001</v>
      </c>
      <c r="BE7" s="24">
        <v>71.39</v>
      </c>
      <c r="BF7" s="24" t="s">
        <v>102</v>
      </c>
      <c r="BG7" s="24" t="s">
        <v>102</v>
      </c>
      <c r="BH7" s="24" t="s">
        <v>102</v>
      </c>
      <c r="BI7" s="24">
        <v>201.89</v>
      </c>
      <c r="BJ7" s="24">
        <v>204.46</v>
      </c>
      <c r="BK7" s="24" t="s">
        <v>102</v>
      </c>
      <c r="BL7" s="24" t="s">
        <v>102</v>
      </c>
      <c r="BM7" s="24" t="s">
        <v>102</v>
      </c>
      <c r="BN7" s="24">
        <v>1575.64</v>
      </c>
      <c r="BO7" s="24">
        <v>954.29</v>
      </c>
      <c r="BP7" s="24">
        <v>669.11</v>
      </c>
      <c r="BQ7" s="24" t="s">
        <v>102</v>
      </c>
      <c r="BR7" s="24" t="s">
        <v>102</v>
      </c>
      <c r="BS7" s="24" t="s">
        <v>102</v>
      </c>
      <c r="BT7" s="24">
        <v>72.02</v>
      </c>
      <c r="BU7" s="24">
        <v>51.69</v>
      </c>
      <c r="BV7" s="24" t="s">
        <v>102</v>
      </c>
      <c r="BW7" s="24" t="s">
        <v>102</v>
      </c>
      <c r="BX7" s="24" t="s">
        <v>102</v>
      </c>
      <c r="BY7" s="24">
        <v>73.209999999999994</v>
      </c>
      <c r="BZ7" s="24">
        <v>34.03</v>
      </c>
      <c r="CA7" s="24">
        <v>99.73</v>
      </c>
      <c r="CB7" s="24" t="s">
        <v>102</v>
      </c>
      <c r="CC7" s="24" t="s">
        <v>102</v>
      </c>
      <c r="CD7" s="24" t="s">
        <v>102</v>
      </c>
      <c r="CE7" s="24">
        <v>248.9</v>
      </c>
      <c r="CF7" s="24">
        <v>348.86</v>
      </c>
      <c r="CG7" s="24" t="s">
        <v>102</v>
      </c>
      <c r="CH7" s="24" t="s">
        <v>102</v>
      </c>
      <c r="CI7" s="24" t="s">
        <v>102</v>
      </c>
      <c r="CJ7" s="24">
        <v>229.52</v>
      </c>
      <c r="CK7" s="24">
        <v>470.79</v>
      </c>
      <c r="CL7" s="24">
        <v>134.97999999999999</v>
      </c>
      <c r="CM7" s="24" t="s">
        <v>102</v>
      </c>
      <c r="CN7" s="24" t="s">
        <v>102</v>
      </c>
      <c r="CO7" s="24" t="s">
        <v>102</v>
      </c>
      <c r="CP7" s="24">
        <v>40</v>
      </c>
      <c r="CQ7" s="24">
        <v>41.95</v>
      </c>
      <c r="CR7" s="24" t="s">
        <v>102</v>
      </c>
      <c r="CS7" s="24" t="s">
        <v>102</v>
      </c>
      <c r="CT7" s="24" t="s">
        <v>102</v>
      </c>
      <c r="CU7" s="24">
        <v>44.83</v>
      </c>
      <c r="CV7" s="24">
        <v>43.76</v>
      </c>
      <c r="CW7" s="24">
        <v>59.99</v>
      </c>
      <c r="CX7" s="24" t="s">
        <v>102</v>
      </c>
      <c r="CY7" s="24" t="s">
        <v>102</v>
      </c>
      <c r="CZ7" s="24" t="s">
        <v>102</v>
      </c>
      <c r="DA7" s="24">
        <v>47.48</v>
      </c>
      <c r="DB7" s="24">
        <v>51.16</v>
      </c>
      <c r="DC7" s="24" t="s">
        <v>102</v>
      </c>
      <c r="DD7" s="24" t="s">
        <v>102</v>
      </c>
      <c r="DE7" s="24" t="s">
        <v>102</v>
      </c>
      <c r="DF7" s="24">
        <v>60.57</v>
      </c>
      <c r="DG7" s="24">
        <v>65.75</v>
      </c>
      <c r="DH7" s="24">
        <v>95.72</v>
      </c>
      <c r="DI7" s="24" t="s">
        <v>102</v>
      </c>
      <c r="DJ7" s="24" t="s">
        <v>102</v>
      </c>
      <c r="DK7" s="24" t="s">
        <v>102</v>
      </c>
      <c r="DL7" s="24">
        <v>19.97</v>
      </c>
      <c r="DM7" s="24">
        <v>20.69</v>
      </c>
      <c r="DN7" s="24" t="s">
        <v>102</v>
      </c>
      <c r="DO7" s="24" t="s">
        <v>102</v>
      </c>
      <c r="DP7" s="24" t="s">
        <v>102</v>
      </c>
      <c r="DQ7" s="24">
        <v>7.48</v>
      </c>
      <c r="DR7" s="24">
        <v>15.36</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0.06</v>
      </c>
      <c r="EN7" s="24">
        <v>0</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下水道課（o-gesui04）</cp:lastModifiedBy>
  <dcterms:created xsi:type="dcterms:W3CDTF">2023-01-12T23:33:42Z</dcterms:created>
  <dcterms:modified xsi:type="dcterms:W3CDTF">2023-01-25T01:32:34Z</dcterms:modified>
  <cp:category/>
</cp:coreProperties>
</file>