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経営戦略\R4\230105経営比較分析表\04_団体→県\05_大田市\"/>
    </mc:Choice>
  </mc:AlternateContent>
  <workbookProtection workbookAlgorithmName="SHA-512" workbookHashValue="moYzurFK0690cpq0/7KDcydzJzNdW4XFrAh80AO2sjEF4Djq38KiKOWlcv43R1ipkDgYhIB8dZD0KK/OduzxJg==" workbookSaltValue="8f+eSvBvvsy4pErSaIaXow==" workbookSpinCount="100000" lockStructure="1"/>
  <bookViews>
    <workbookView xWindow="-105" yWindow="-105" windowWidth="23250" windowHeight="1257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M6" i="5"/>
  <c r="AD8" i="4" s="1"/>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F85" i="4"/>
  <c r="BB10" i="4"/>
  <c r="AT10" i="4"/>
  <c r="I10" i="4"/>
  <c r="B10" i="4"/>
  <c r="BB8" i="4"/>
  <c r="AT8" i="4"/>
  <c r="AL8" i="4"/>
  <c r="P8"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<sst xmlns="http://schemas.openxmlformats.org/spreadsheetml/2006/main" count="228" uniqueCount="115">
  <si>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</si>
  <si>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</si>
  <si>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</si>
  <si>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</si>
  <si>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</si>
  <si>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</si>
  <si>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</si>
  <si>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</si>
  <si>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</si>
  <si>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</si>
  <si>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</si>
  <si>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</si>
  <si>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</si>
  <si>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</si>
  <si>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</si>
  <si>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</si>
  <si>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</si>
  <si>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</si>
  <si>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</si>
  <si>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</si>
  <si>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</si>
  <si>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</si>
  <si>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</si>
  <si>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</si>
  <si>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</si>
  <si>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</si>
  <si>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</si>
  <si>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</si>
  <si>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</si>
  <si>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</si>
  <si>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</si>
  <si>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</si>
  <si>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</si>
  <si>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</si>
  <si>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</si>
  <si>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</si>
  <si>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</si>
  <si>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</si>
  <si>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</si>
  <si>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</si>
  <si>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</si>
  <si>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</si>
  <si>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</si>
  <si>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</si>
  <si>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</si>
  <si>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</si>
  <si>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</si>
  <si>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</si>
  <si>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</si>
  <si>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</si>
  <si>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</si>
  <si>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</si>
  <si>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</si>
  <si>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</si>
  <si>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</si>
  <si>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</si>
  <si>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</si>
  <si>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</si>
  <si>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</si>
  <si>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</si>
  <si>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</si>
  <si>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</si>
  <si>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</si>
  <si>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</si>
  <si>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</si>
  <si>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</si>
  <si>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</si>
  <si>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</si>
  <si>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</si>
  <si>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</si>
  <si>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</si>
  <si>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</si>
  <si>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</si>
  <si>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</si>
  <si>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</si>
  <si>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</si>
  <si>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</si>
  <si>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</si>
  <si>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</si>
  <si>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</si>
  <si>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</si>
  <si>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</si>
  <si>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</si>
  <si>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</si>
  <si>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</si>
  <si>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</si>
  <si>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</si>
  <si>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</si>
  <si>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</si>
  <si>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</si>
  <si>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</si>
  <si>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</si>
  <si>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</si>
  <si>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</si>
  <si>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</si>
  <si>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</si>
  <si>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</si>
  <si>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</si>
  <si>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</si>
  <si>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</si>
  <si>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</si>
  <si>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</si>
  <si>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</si>
  <si>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</si>
  <si>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</si>
  <si>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</si>
  <si>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</si>
  <si>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</si>
  <si>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</si>
  <si>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</si>
  <si>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</si>
  <si>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</si>
  <si>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rPr>
        <b/>
        <sz val="10"/>
        <color theme="1"/>
        <rFont val="ＭＳ ゴシック"/>
        <family val="3"/>
        <charset val="128"/>
      </rPr>
      <t>①有形固定資産減価償却率（%）</t>
    </r>
    <r>
      <rPr>
        <sz val="10"/>
        <color theme="1"/>
        <rFont val="ＭＳ ゴシック"/>
        <family val="3"/>
        <charset val="128"/>
      </rPr>
      <t xml:space="preserve">
　管路や水道設備の更新を継続して行っているが、全体的に整備年度が古く、施設の老朽化が進んでいる。
</t>
    </r>
    <r>
      <rPr>
        <b/>
        <sz val="10"/>
        <color theme="1"/>
        <rFont val="ＭＳ ゴシック"/>
        <family val="3"/>
        <charset val="128"/>
      </rPr>
      <t>②管路経年化率（%）</t>
    </r>
    <r>
      <rPr>
        <sz val="10"/>
        <color theme="1"/>
        <rFont val="ＭＳ ゴシック"/>
        <family val="3"/>
        <charset val="128"/>
      </rPr>
      <t xml:space="preserve">
　老朽管更新を継続して行い、前年度に比べ当該指標は改善し、平均値とほぼ同じ水準となっている。
</t>
    </r>
    <r>
      <rPr>
        <b/>
        <sz val="10"/>
        <color theme="1"/>
        <rFont val="ＭＳ ゴシック"/>
        <family val="3"/>
        <charset val="128"/>
      </rPr>
      <t>③管路更新率（%）</t>
    </r>
    <r>
      <rPr>
        <sz val="10"/>
        <color theme="1"/>
        <rFont val="ＭＳ ゴシック"/>
        <family val="3"/>
        <charset val="128"/>
      </rPr>
      <t xml:space="preserve">
　前年度に比べその更新ペースは小さくなったものの、全国平均値よりも高い管路更新率となっている。
　補助事業に加えて、下水道などの他事業と合わせて、計画的な老朽管路更新に努めている。</t>
    </r>
    <rPh sb="1" eb="3">
      <t>ユウケイ</t>
    </rPh>
    <rPh sb="3" eb="5">
      <t>コテイ</t>
    </rPh>
    <rPh sb="5" eb="7">
      <t>シサン</t>
    </rPh>
    <rPh sb="7" eb="9">
      <t>ゲンカ</t>
    </rPh>
    <rPh sb="9" eb="11">
      <t>ショウキャク</t>
    </rPh>
    <rPh sb="11" eb="12">
      <t>リツ</t>
    </rPh>
    <rPh sb="17" eb="19">
      <t>カンロ</t>
    </rPh>
    <rPh sb="20" eb="22">
      <t>スイドウ</t>
    </rPh>
    <rPh sb="22" eb="24">
      <t>セツビ</t>
    </rPh>
    <rPh sb="25" eb="27">
      <t>コウシン</t>
    </rPh>
    <rPh sb="28" eb="30">
      <t>ケイゾク</t>
    </rPh>
    <rPh sb="32" eb="33">
      <t>オコナ</t>
    </rPh>
    <rPh sb="43" eb="45">
      <t>セイビ</t>
    </rPh>
    <rPh sb="45" eb="47">
      <t>ネンド</t>
    </rPh>
    <rPh sb="48" eb="49">
      <t>フル</t>
    </rPh>
    <rPh sb="67" eb="69">
      <t>カンロ</t>
    </rPh>
    <rPh sb="69" eb="72">
      <t>ケイネンカ</t>
    </rPh>
    <rPh sb="72" eb="73">
      <t>リツ</t>
    </rPh>
    <rPh sb="78" eb="80">
      <t>ロウキュウ</t>
    </rPh>
    <rPh sb="80" eb="81">
      <t>カン</t>
    </rPh>
    <rPh sb="81" eb="83">
      <t>コウシン</t>
    </rPh>
    <rPh sb="84" eb="86">
      <t>ケイゾク</t>
    </rPh>
    <rPh sb="88" eb="89">
      <t>オコナ</t>
    </rPh>
    <rPh sb="91" eb="94">
      <t>ゼンネンド</t>
    </rPh>
    <rPh sb="95" eb="96">
      <t>クラ</t>
    </rPh>
    <rPh sb="97" eb="99">
      <t>トウガイ</t>
    </rPh>
    <rPh sb="99" eb="101">
      <t>シヒョウ</t>
    </rPh>
    <rPh sb="102" eb="104">
      <t>カイゼン</t>
    </rPh>
    <rPh sb="106" eb="108">
      <t>ヘイキン</t>
    </rPh>
    <rPh sb="108" eb="109">
      <t>チ</t>
    </rPh>
    <rPh sb="112" eb="113">
      <t>オナ</t>
    </rPh>
    <rPh sb="114" eb="116">
      <t>スイジュン</t>
    </rPh>
    <rPh sb="136" eb="139">
      <t>ゼンネンド</t>
    </rPh>
    <rPh sb="140" eb="141">
      <t>クラ</t>
    </rPh>
    <rPh sb="144" eb="146">
      <t>コウシン</t>
    </rPh>
    <rPh sb="150" eb="151">
      <t>チイ</t>
    </rPh>
    <rPh sb="184" eb="186">
      <t>ホジョ</t>
    </rPh>
    <rPh sb="186" eb="188">
      <t>ジギョウ</t>
    </rPh>
    <rPh sb="189" eb="190">
      <t>クワ</t>
    </rPh>
    <rPh sb="193" eb="196">
      <t>ゲスイドウ</t>
    </rPh>
    <rPh sb="199" eb="200">
      <t>タ</t>
    </rPh>
    <rPh sb="200" eb="202">
      <t>ジギョウ</t>
    </rPh>
    <rPh sb="203" eb="204">
      <t>ア</t>
    </rPh>
    <rPh sb="219" eb="220">
      <t>ツト</t>
    </rPh>
    <phoneticPr fontId="16"/>
  </si>
  <si>
    <t>　本市水道事業は、人口減少や節水機器の普及などにより有収水量の減少が続き、給水収益の落ち込みが事業経営に大きく影響を及ぼしている。
　一方で、施設の老朽化が進み、耐用年数を経過した管路などの水道施設は年々増加しており、計画的な更新及び耐震化を行う必要がある。
　令和2年度に策定した水道ビジョンに沿いながら、今後も投資の効率化や維持管理費の適正化、適正な使用料収入の確保といった経営の健全化について検討していく必要がある。</t>
    <rPh sb="1" eb="2">
      <t>ホン</t>
    </rPh>
    <rPh sb="2" eb="3">
      <t>シ</t>
    </rPh>
    <rPh sb="3" eb="5">
      <t>スイドウ</t>
    </rPh>
    <rPh sb="5" eb="7">
      <t>ジギョウ</t>
    </rPh>
    <rPh sb="9" eb="11">
      <t>ジンコウ</t>
    </rPh>
    <rPh sb="11" eb="13">
      <t>ゲンショウ</t>
    </rPh>
    <rPh sb="14" eb="16">
      <t>セッスイ</t>
    </rPh>
    <rPh sb="16" eb="18">
      <t>キキ</t>
    </rPh>
    <rPh sb="19" eb="21">
      <t>フキュウ</t>
    </rPh>
    <rPh sb="26" eb="28">
      <t>ユウシュウ</t>
    </rPh>
    <rPh sb="28" eb="30">
      <t>スイリョウ</t>
    </rPh>
    <rPh sb="31" eb="33">
      <t>ゲンショウ</t>
    </rPh>
    <rPh sb="34" eb="35">
      <t>ツヅ</t>
    </rPh>
    <rPh sb="37" eb="39">
      <t>キュウスイ</t>
    </rPh>
    <rPh sb="39" eb="41">
      <t>シュウエキ</t>
    </rPh>
    <rPh sb="42" eb="43">
      <t>オ</t>
    </rPh>
    <rPh sb="44" eb="45">
      <t>コ</t>
    </rPh>
    <rPh sb="47" eb="49">
      <t>ジギョウ</t>
    </rPh>
    <rPh sb="49" eb="51">
      <t>ケイエイ</t>
    </rPh>
    <rPh sb="52" eb="53">
      <t>オオ</t>
    </rPh>
    <rPh sb="55" eb="57">
      <t>エイキョウ</t>
    </rPh>
    <rPh sb="58" eb="59">
      <t>オヨ</t>
    </rPh>
    <rPh sb="67" eb="69">
      <t>イッポウ</t>
    </rPh>
    <rPh sb="71" eb="73">
      <t>シセツ</t>
    </rPh>
    <rPh sb="74" eb="77">
      <t>ロウキュウカ</t>
    </rPh>
    <rPh sb="78" eb="79">
      <t>スス</t>
    </rPh>
    <rPh sb="81" eb="83">
      <t>タイヨウ</t>
    </rPh>
    <rPh sb="83" eb="85">
      <t>ネンスウ</t>
    </rPh>
    <rPh sb="86" eb="88">
      <t>ケイカ</t>
    </rPh>
    <rPh sb="90" eb="92">
      <t>カンロ</t>
    </rPh>
    <rPh sb="95" eb="97">
      <t>スイドウ</t>
    </rPh>
    <rPh sb="97" eb="99">
      <t>シセツ</t>
    </rPh>
    <rPh sb="100" eb="102">
      <t>ネンネン</t>
    </rPh>
    <rPh sb="102" eb="104">
      <t>ゾウカ</t>
    </rPh>
    <rPh sb="109" eb="112">
      <t>ケイカクテキ</t>
    </rPh>
    <rPh sb="113" eb="115">
      <t>コウシン</t>
    </rPh>
    <rPh sb="115" eb="116">
      <t>オヨ</t>
    </rPh>
    <rPh sb="117" eb="120">
      <t>タイシンカ</t>
    </rPh>
    <rPh sb="131" eb="133">
      <t>レイワ</t>
    </rPh>
    <rPh sb="134" eb="136">
      <t>ネンド</t>
    </rPh>
    <rPh sb="137" eb="139">
      <t>サクテイ</t>
    </rPh>
    <rPh sb="141" eb="143">
      <t>スイドウ</t>
    </rPh>
    <rPh sb="148" eb="149">
      <t>ソ</t>
    </rPh>
    <rPh sb="154" eb="156">
      <t>コンゴ</t>
    </rPh>
    <rPh sb="170" eb="173">
      <t>テキセイカ</t>
    </rPh>
    <phoneticPr fontId="18"/>
  </si>
  <si>
    <r>
      <rPr>
        <b/>
        <sz val="8"/>
        <color theme="1"/>
        <rFont val="ＭＳ ゴシック"/>
        <family val="3"/>
        <charset val="128"/>
      </rPr>
      <t>①経常収支比率（%）</t>
    </r>
    <r>
      <rPr>
        <sz val="8"/>
        <color theme="1"/>
        <rFont val="ＭＳ ゴシック"/>
        <family val="3"/>
        <charset val="128"/>
      </rPr>
      <t xml:space="preserve">
　給水人口の減少に伴う給水収益の減少、受託工事収益の減少があったが、大規模修繕があまりなかったこと、資産減耗費や受託工事費の減少など、支出の減少が大きく、結果として、経常収支比率の改善が見られた。
</t>
    </r>
    <r>
      <rPr>
        <b/>
        <sz val="8"/>
        <color theme="1"/>
        <rFont val="ＭＳ ゴシック"/>
        <family val="3"/>
        <charset val="128"/>
      </rPr>
      <t>②累積欠損金比率（%）</t>
    </r>
    <r>
      <rPr>
        <sz val="8"/>
        <color theme="1"/>
        <rFont val="ＭＳ ゴシック"/>
        <family val="3"/>
        <charset val="128"/>
      </rPr>
      <t xml:space="preserve">
　累積欠損金は発生していない。
</t>
    </r>
    <r>
      <rPr>
        <b/>
        <sz val="8"/>
        <color theme="1"/>
        <rFont val="ＭＳ ゴシック"/>
        <family val="3"/>
        <charset val="128"/>
      </rPr>
      <t>③流動比率（%）</t>
    </r>
    <r>
      <rPr>
        <sz val="8"/>
        <color theme="1"/>
        <rFont val="ＭＳ ゴシック"/>
        <family val="3"/>
        <charset val="128"/>
      </rPr>
      <t xml:space="preserve">
　類似団体平均を下回る状況が続いており、平成29年度の簡易水道統合以降数少しずつ値が悪化している。企業債元利償還金が多い時期となり、引き続き、厳しい資金繰りが見込まれる。
</t>
    </r>
    <r>
      <rPr>
        <b/>
        <sz val="8"/>
        <color theme="1"/>
        <rFont val="ＭＳ ゴシック"/>
        <family val="3"/>
        <charset val="128"/>
      </rPr>
      <t>④企業債残高対給水収益比率（%）</t>
    </r>
    <r>
      <rPr>
        <sz val="8"/>
        <color theme="1"/>
        <rFont val="ＭＳ ゴシック"/>
        <family val="3"/>
        <charset val="128"/>
      </rPr>
      <t xml:space="preserve">
　過去の建設投資時における多額の企業債発行の影響で、類似団体と比べ高い数値となっているが、企業債元金の償還が進んでおり、数値は改善に向かっている。
</t>
    </r>
    <r>
      <rPr>
        <b/>
        <sz val="8"/>
        <color theme="1"/>
        <rFont val="ＭＳ ゴシック"/>
        <family val="3"/>
        <charset val="128"/>
      </rPr>
      <t>⑤料金回収率（%）</t>
    </r>
    <r>
      <rPr>
        <sz val="8"/>
        <color theme="1"/>
        <rFont val="ＭＳ ゴシック"/>
        <family val="3"/>
        <charset val="128"/>
      </rPr>
      <t xml:space="preserve">
　令和3年度は、資産減耗費の減少などにより給水原価が下がり、数値が改善した。しかしながら、給水原価が供給単価を上回る状況が続いており、さらなる経営改善が必要な状況である。
</t>
    </r>
    <r>
      <rPr>
        <b/>
        <sz val="8"/>
        <color theme="1"/>
        <rFont val="ＭＳ ゴシック"/>
        <family val="3"/>
        <charset val="128"/>
      </rPr>
      <t>⑥給水原価（円）</t>
    </r>
    <r>
      <rPr>
        <sz val="8"/>
        <color theme="1"/>
        <rFont val="ＭＳ ゴシック"/>
        <family val="3"/>
        <charset val="128"/>
      </rPr>
      <t xml:space="preserve">
　委託料や修繕費など経費の削減を継続して行い、前年度に比べ改善はしている。とはいえ、減価償却費などの影響により、平均値と比較すると依然として高い数値となっている。
</t>
    </r>
    <r>
      <rPr>
        <b/>
        <sz val="8"/>
        <color theme="1"/>
        <rFont val="ＭＳ ゴシック"/>
        <family val="3"/>
        <charset val="128"/>
      </rPr>
      <t>⑦施設利用率（%）</t>
    </r>
    <r>
      <rPr>
        <sz val="8"/>
        <color theme="1"/>
        <rFont val="ＭＳ ゴシック"/>
        <family val="3"/>
        <charset val="128"/>
      </rPr>
      <t xml:space="preserve">
　平均値を下回っており、配水量に対して施設規模が大きい傾向にある。
</t>
    </r>
    <r>
      <rPr>
        <b/>
        <sz val="8"/>
        <color theme="1"/>
        <rFont val="ＭＳ ゴシック"/>
        <family val="3"/>
        <charset val="128"/>
      </rPr>
      <t>⑧有収率（%）</t>
    </r>
    <r>
      <rPr>
        <sz val="8"/>
        <color theme="1"/>
        <rFont val="ＭＳ ゴシック"/>
        <family val="3"/>
        <charset val="128"/>
      </rPr>
      <t xml:space="preserve">
　漏水調査の積極的な実施などにより有収水量の確保に努めているが、給水人口の減少による有収水量の減少が大きく、前年度から悪化した。</t>
    </r>
    <rPh sb="30" eb="34">
      <t>ジュタクコウジ</t>
    </rPh>
    <rPh sb="34" eb="36">
      <t>シュウエキ</t>
    </rPh>
    <rPh sb="37" eb="39">
      <t>ゲンショウ</t>
    </rPh>
    <rPh sb="45" eb="50">
      <t>ダイキボシュウゼン</t>
    </rPh>
    <rPh sb="61" eb="66">
      <t>シサンゲンモウヒ</t>
    </rPh>
    <rPh sb="67" eb="72">
      <t>ジュタクコウジヒ</t>
    </rPh>
    <rPh sb="73" eb="75">
      <t>ゲンショウ</t>
    </rPh>
    <rPh sb="78" eb="80">
      <t>シシュツ</t>
    </rPh>
    <rPh sb="81" eb="83">
      <t>ゲンショウ</t>
    </rPh>
    <rPh sb="84" eb="85">
      <t>オオ</t>
    </rPh>
    <rPh sb="88" eb="90">
      <t>ケッカ</t>
    </rPh>
    <rPh sb="94" eb="100">
      <t>ケイジョウシュウシヒリツ</t>
    </rPh>
    <rPh sb="101" eb="103">
      <t>カイゼン</t>
    </rPh>
    <rPh sb="104" eb="105">
      <t>ミ</t>
    </rPh>
    <rPh sb="112" eb="114">
      <t>ルイセキ</t>
    </rPh>
    <rPh sb="114" eb="117">
      <t>ケッソンキン</t>
    </rPh>
    <rPh sb="124" eb="126">
      <t>ルイセキ</t>
    </rPh>
    <rPh sb="126" eb="129">
      <t>ケッソンキン</t>
    </rPh>
    <rPh sb="130" eb="132">
      <t>ハッセイ</t>
    </rPh>
    <rPh sb="150" eb="152">
      <t>ルイジ</t>
    </rPh>
    <rPh sb="152" eb="154">
      <t>ダンタイ</t>
    </rPh>
    <rPh sb="154" eb="156">
      <t>ヘイキン</t>
    </rPh>
    <rPh sb="157" eb="159">
      <t>シタマワ</t>
    </rPh>
    <rPh sb="160" eb="162">
      <t>ジョウキョウ</t>
    </rPh>
    <rPh sb="163" eb="164">
      <t>ツヅ</t>
    </rPh>
    <rPh sb="169" eb="171">
      <t>ヘイセイ</t>
    </rPh>
    <rPh sb="173" eb="175">
      <t>ネンド</t>
    </rPh>
    <rPh sb="176" eb="178">
      <t>カンイ</t>
    </rPh>
    <rPh sb="178" eb="180">
      <t>スイドウ</t>
    </rPh>
    <rPh sb="180" eb="182">
      <t>トウゴウ</t>
    </rPh>
    <rPh sb="182" eb="184">
      <t>イコウ</t>
    </rPh>
    <rPh sb="191" eb="193">
      <t>アッカ</t>
    </rPh>
    <rPh sb="198" eb="200">
      <t>キギョウ</t>
    </rPh>
    <rPh sb="200" eb="201">
      <t>サイ</t>
    </rPh>
    <rPh sb="201" eb="203">
      <t>ガンリ</t>
    </rPh>
    <rPh sb="203" eb="206">
      <t>ショウカンキン</t>
    </rPh>
    <rPh sb="207" eb="208">
      <t>オオ</t>
    </rPh>
    <rPh sb="209" eb="211">
      <t>ジキ</t>
    </rPh>
    <rPh sb="220" eb="221">
      <t>キビ</t>
    </rPh>
    <rPh sb="223" eb="225">
      <t>シキン</t>
    </rPh>
    <rPh sb="225" eb="226">
      <t>グ</t>
    </rPh>
    <rPh sb="228" eb="230">
      <t>ミコ</t>
    </rPh>
    <rPh sb="257" eb="259">
      <t>ケンセツ</t>
    </rPh>
    <rPh sb="261" eb="262">
      <t>ジ</t>
    </rPh>
    <rPh sb="266" eb="268">
      <t>タガク</t>
    </rPh>
    <rPh sb="269" eb="271">
      <t>キギョウ</t>
    </rPh>
    <rPh sb="271" eb="272">
      <t>サイ</t>
    </rPh>
    <rPh sb="272" eb="274">
      <t>ハッコウ</t>
    </rPh>
    <rPh sb="279" eb="281">
      <t>ルイジ</t>
    </rPh>
    <rPh sb="281" eb="283">
      <t>ダンタイ</t>
    </rPh>
    <rPh sb="284" eb="285">
      <t>クラ</t>
    </rPh>
    <rPh sb="286" eb="287">
      <t>タカ</t>
    </rPh>
    <rPh sb="288" eb="290">
      <t>スウチ</t>
    </rPh>
    <rPh sb="298" eb="300">
      <t>キギョウ</t>
    </rPh>
    <rPh sb="300" eb="301">
      <t>サイ</t>
    </rPh>
    <rPh sb="301" eb="303">
      <t>ガンキン</t>
    </rPh>
    <rPh sb="304" eb="306">
      <t>ショウカン</t>
    </rPh>
    <rPh sb="307" eb="308">
      <t>スス</t>
    </rPh>
    <rPh sb="313" eb="315">
      <t>スウチ</t>
    </rPh>
    <rPh sb="316" eb="318">
      <t>カイゼン</t>
    </rPh>
    <rPh sb="319" eb="320">
      <t>ム</t>
    </rPh>
    <rPh sb="409" eb="411">
      <t>ケイエイ</t>
    </rPh>
    <rPh sb="411" eb="413">
      <t>カイゼン</t>
    </rPh>
    <rPh sb="414" eb="416">
      <t>ヒツヨウ</t>
    </rPh>
    <rPh sb="417" eb="419">
      <t>ジョウキョウ</t>
    </rPh>
    <rPh sb="435" eb="438">
      <t>イタクリョウ</t>
    </rPh>
    <rPh sb="439" eb="442">
      <t>シュウゼンヒ</t>
    </rPh>
    <rPh sb="444" eb="446">
      <t>ケイヒ</t>
    </rPh>
    <rPh sb="447" eb="449">
      <t>サクゲン</t>
    </rPh>
    <rPh sb="450" eb="452">
      <t>ケイゾク</t>
    </rPh>
    <rPh sb="454" eb="455">
      <t>オコナ</t>
    </rPh>
    <rPh sb="457" eb="460">
      <t>ゼンネンド</t>
    </rPh>
    <rPh sb="461" eb="462">
      <t>クラ</t>
    </rPh>
    <rPh sb="463" eb="465">
      <t>カイゼン</t>
    </rPh>
    <rPh sb="476" eb="478">
      <t>ゲンカ</t>
    </rPh>
    <rPh sb="478" eb="480">
      <t>ショウキャク</t>
    </rPh>
    <rPh sb="480" eb="481">
      <t>ヒ</t>
    </rPh>
    <rPh sb="484" eb="486">
      <t>エイキョウ</t>
    </rPh>
    <rPh sb="499" eb="501">
      <t>イゼン</t>
    </rPh>
    <rPh sb="506" eb="507">
      <t>スウ</t>
    </rPh>
    <rPh sb="571" eb="573">
      <t>ロウスイ</t>
    </rPh>
    <rPh sb="573" eb="575">
      <t>チョウサ</t>
    </rPh>
    <rPh sb="576" eb="579">
      <t>セッキョクテキ</t>
    </rPh>
    <rPh sb="580" eb="582">
      <t>ジッシ</t>
    </rPh>
    <rPh sb="587" eb="591">
      <t>ユウシュウスイリョウ</t>
    </rPh>
    <rPh sb="592" eb="594">
      <t>カクホ</t>
    </rPh>
    <rPh sb="595" eb="596">
      <t>ツト</t>
    </rPh>
    <rPh sb="602" eb="606">
      <t>キュウスイジンコウ</t>
    </rPh>
    <rPh sb="607" eb="609">
      <t>ゲンショウ</t>
    </rPh>
    <rPh sb="612" eb="616">
      <t>ユウシュウスイリョウ</t>
    </rPh>
    <rPh sb="617" eb="619">
      <t>ゲンショウ</t>
    </rPh>
    <rPh sb="620" eb="621">
      <t>オオ</t>
    </rPh>
    <rPh sb="624" eb="627">
      <t>ゼンネンド</t>
    </rPh>
    <rPh sb="629" eb="631">
      <t>アッカ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</si>
</sst>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3"/>
      <color theme="3"/>
      <name val="游ゴシック"/>
      <family val="2"/>
      <charset val="128"/>
      <scheme val="minor"/>
    </font>
    <font>
      <sz val="10"/>
      <color theme="1"/>
      <name val="ＭＳ ゴシック"/>
      <family val="3"/>
      <charset val="128"/>
    </font>
    <font>
      <sz val="6"/>
      <name val="游ゴシック"/>
      <family val="2"/>
      <charset val="128"/>
      <scheme val="minor"/>
    </font>
    <font>
      <sz val="8"/>
      <color theme="1"/>
      <name val="ＭＳ ゴシック"/>
      <family val="3"/>
      <charset val="128"/>
    </font>
    <font>
      <b/>
      <sz val="8"/>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9" fillId="0" borderId="9"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2" applyFont="1" applyBorder="1" applyAlignment="1" applyProtection="1">
      <alignment horizontal="left" vertical="top" wrapText="1"/>
      <protection locked="0"/>
    </xf>
    <xf numFmtId="0" fontId="17" fillId="0" borderId="0" xfId="2" applyFont="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7" fillId="0" borderId="11"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12" xfId="2"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1.08</c:v>
                </c:pt>
                <c:pt idx="1">
                  <c:v>1.26</c:v>
                </c:pt>
                <c:pt idx="2">
                  <c:v>1.46</c:v>
                </c:pt>
                <c:pt idx="3">
                  <c:v>0.93</c:v>
                </c:pt>
                <c:pt idx="4">
                  <c:v>0.83</c:v>
                </c:pt>
              </c:numCache>
            </c:numRef>
          </c:val>
          <c:extLst>
            <c:ext xmlns:c16="http://schemas.microsoft.com/office/drawing/2014/chart" uri="{C3380CC4-5D6E-409C-BE32-E72D297353CC}">
              <c16:uniqueId val="{00000000-659D-45F2-B656-AF1F5688BF5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659D-45F2-B656-AF1F5688BF5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104.68</c:v>
                </c:pt>
                <c:pt idx="1">
                  <c:v>101.82</c:v>
                </c:pt>
                <c:pt idx="2">
                  <c:v>102.88</c:v>
                </c:pt>
                <c:pt idx="3">
                  <c:v>99.58</c:v>
                </c:pt>
                <c:pt idx="4">
                  <c:v>104.44</c:v>
                </c:pt>
              </c:numCache>
            </c:numRef>
          </c:val>
          <c:extLst>
            <c:ext xmlns:c16="http://schemas.microsoft.com/office/drawing/2014/chart" uri="{C3380CC4-5D6E-409C-BE32-E72D297353CC}">
              <c16:uniqueId val="{00000000-B2C8-4E20-9C5D-8EFB2332E56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B2C8-4E20-9C5D-8EFB2332E56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43.61</c:v>
                </c:pt>
                <c:pt idx="1">
                  <c:v>45.29</c:v>
                </c:pt>
                <c:pt idx="2">
                  <c:v>46.27</c:v>
                </c:pt>
                <c:pt idx="3">
                  <c:v>47.34</c:v>
                </c:pt>
                <c:pt idx="4">
                  <c:v>48.97</c:v>
                </c:pt>
              </c:numCache>
            </c:numRef>
          </c:val>
          <c:extLst>
            <c:ext xmlns:c16="http://schemas.microsoft.com/office/drawing/2014/chart" uri="{C3380CC4-5D6E-409C-BE32-E72D297353CC}">
              <c16:uniqueId val="{00000000-05EE-44AB-8FEA-4CB348C1A47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05EE-44AB-8FEA-4CB348C1A47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19.059999999999999</c:v>
                </c:pt>
                <c:pt idx="1">
                  <c:v>17.8</c:v>
                </c:pt>
                <c:pt idx="2">
                  <c:v>24.01</c:v>
                </c:pt>
                <c:pt idx="3">
                  <c:v>20.64</c:v>
                </c:pt>
                <c:pt idx="4">
                  <c:v>19.93</c:v>
                </c:pt>
              </c:numCache>
            </c:numRef>
          </c:val>
          <c:extLst>
            <c:ext xmlns:c16="http://schemas.microsoft.com/office/drawing/2014/chart" uri="{C3380CC4-5D6E-409C-BE32-E72D297353CC}">
              <c16:uniqueId val="{00000000-E939-45DC-8516-BAFEC85B86F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E939-45DC-8516-BAFEC85B86F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8B-476F-8D29-709AD3F04FA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668B-476F-8D29-709AD3F04FA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121.81</c:v>
                </c:pt>
                <c:pt idx="1">
                  <c:v>114.27</c:v>
                </c:pt>
                <c:pt idx="2">
                  <c:v>109.98</c:v>
                </c:pt>
                <c:pt idx="3">
                  <c:v>106.27</c:v>
                </c:pt>
                <c:pt idx="4">
                  <c:v>105.58</c:v>
                </c:pt>
              </c:numCache>
            </c:numRef>
          </c:val>
          <c:extLst>
            <c:ext xmlns:c16="http://schemas.microsoft.com/office/drawing/2014/chart" uri="{C3380CC4-5D6E-409C-BE32-E72D297353CC}">
              <c16:uniqueId val="{00000000-EF37-4203-923D-11CBD94916F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EF37-4203-923D-11CBD94916F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811.9</c:v>
                </c:pt>
                <c:pt idx="1">
                  <c:v>787.1</c:v>
                </c:pt>
                <c:pt idx="2">
                  <c:v>751.7</c:v>
                </c:pt>
                <c:pt idx="3">
                  <c:v>713.98</c:v>
                </c:pt>
                <c:pt idx="4">
                  <c:v>689.9</c:v>
                </c:pt>
              </c:numCache>
            </c:numRef>
          </c:val>
          <c:extLst>
            <c:ext xmlns:c16="http://schemas.microsoft.com/office/drawing/2014/chart" uri="{C3380CC4-5D6E-409C-BE32-E72D297353CC}">
              <c16:uniqueId val="{00000000-8333-4387-BB5B-C18EE7F1F4E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8333-4387-BB5B-C18EE7F1F4E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84.79</c:v>
                </c:pt>
                <c:pt idx="1">
                  <c:v>84.99</c:v>
                </c:pt>
                <c:pt idx="2">
                  <c:v>82.5</c:v>
                </c:pt>
                <c:pt idx="3">
                  <c:v>83.98</c:v>
                </c:pt>
                <c:pt idx="4">
                  <c:v>89.96</c:v>
                </c:pt>
              </c:numCache>
            </c:numRef>
          </c:val>
          <c:extLst>
            <c:ext xmlns:c16="http://schemas.microsoft.com/office/drawing/2014/chart" uri="{C3380CC4-5D6E-409C-BE32-E72D297353CC}">
              <c16:uniqueId val="{00000000-223A-4D1E-A0DD-E2C43F9BB26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223A-4D1E-A0DD-E2C43F9BB26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299.77999999999997</c:v>
                </c:pt>
                <c:pt idx="1">
                  <c:v>299.92</c:v>
                </c:pt>
                <c:pt idx="2">
                  <c:v>309.44</c:v>
                </c:pt>
                <c:pt idx="3">
                  <c:v>303.20999999999998</c:v>
                </c:pt>
                <c:pt idx="4">
                  <c:v>283.33999999999997</c:v>
                </c:pt>
              </c:numCache>
            </c:numRef>
          </c:val>
          <c:extLst>
            <c:ext xmlns:c16="http://schemas.microsoft.com/office/drawing/2014/chart" uri="{C3380CC4-5D6E-409C-BE32-E72D297353CC}">
              <c16:uniqueId val="{00000000-1F17-4730-A9A5-DEBA81C3A5C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1F17-4730-A9A5-DEBA81C3A5C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51.97</c:v>
                </c:pt>
                <c:pt idx="1">
                  <c:v>51.52</c:v>
                </c:pt>
                <c:pt idx="2">
                  <c:v>51.03</c:v>
                </c:pt>
                <c:pt idx="3">
                  <c:v>48.02</c:v>
                </c:pt>
                <c:pt idx="4">
                  <c:v>48.17</c:v>
                </c:pt>
              </c:numCache>
            </c:numRef>
          </c:val>
          <c:extLst>
            <c:ext xmlns:c16="http://schemas.microsoft.com/office/drawing/2014/chart" uri="{C3380CC4-5D6E-409C-BE32-E72D297353CC}">
              <c16:uniqueId val="{00000000-2A00-4C98-89F0-1AB9EC0AC13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2A00-4C98-89F0-1AB9EC0AC13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80.47</c:v>
                </c:pt>
                <c:pt idx="1">
                  <c:v>80.08</c:v>
                </c:pt>
                <c:pt idx="2">
                  <c:v>80.290000000000006</c:v>
                </c:pt>
                <c:pt idx="3">
                  <c:v>84.02</c:v>
                </c:pt>
                <c:pt idx="4">
                  <c:v>82.07</c:v>
                </c:pt>
              </c:numCache>
            </c:numRef>
          </c:val>
          <c:extLst>
            <c:ext xmlns:c16="http://schemas.microsoft.com/office/drawing/2014/chart" uri="{C3380CC4-5D6E-409C-BE32-E72D297353CC}">
              <c16:uniqueId val="{00000000-0DB5-4D01-B043-9E429CA2D6B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0DB5-4D01-B043-9E429CA2D6B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3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3" t="str">
        <f>データ!H6</f>
        <v>島根県　大田市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3"/>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5" t="s">
        <v>9</v>
      </c>
      <c r="BM7" s="86"/>
      <c r="BN7" s="86"/>
      <c r="BO7" s="86"/>
      <c r="BP7" s="86"/>
      <c r="BQ7" s="86"/>
      <c r="BR7" s="86"/>
      <c r="BS7" s="86"/>
      <c r="BT7" s="86"/>
      <c r="BU7" s="86"/>
      <c r="BV7" s="86"/>
      <c r="BW7" s="86"/>
      <c r="BX7" s="86"/>
      <c r="BY7" s="87"/>
    </row>
    <row r="8" spans="1:78" ht="18.75" customHeight="1" x14ac:dyDescent="0.15">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A5</v>
      </c>
      <c r="X8" s="81"/>
      <c r="Y8" s="81"/>
      <c r="Z8" s="81"/>
      <c r="AA8" s="81"/>
      <c r="AB8" s="81"/>
      <c r="AC8" s="81"/>
      <c r="AD8" s="81" t="str">
        <f>データ!$M$6</f>
        <v>非設置</v>
      </c>
      <c r="AE8" s="81"/>
      <c r="AF8" s="81"/>
      <c r="AG8" s="81"/>
      <c r="AH8" s="81"/>
      <c r="AI8" s="81"/>
      <c r="AJ8" s="81"/>
      <c r="AK8" s="2"/>
      <c r="AL8" s="72">
        <f>データ!$R$6</f>
        <v>33243</v>
      </c>
      <c r="AM8" s="72"/>
      <c r="AN8" s="72"/>
      <c r="AO8" s="72"/>
      <c r="AP8" s="72"/>
      <c r="AQ8" s="72"/>
      <c r="AR8" s="72"/>
      <c r="AS8" s="72"/>
      <c r="AT8" s="37">
        <f>データ!$S$6</f>
        <v>435.34</v>
      </c>
      <c r="AU8" s="38"/>
      <c r="AV8" s="38"/>
      <c r="AW8" s="38"/>
      <c r="AX8" s="38"/>
      <c r="AY8" s="38"/>
      <c r="AZ8" s="38"/>
      <c r="BA8" s="38"/>
      <c r="BB8" s="61">
        <f>データ!$T$6</f>
        <v>76.36</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15">
      <c r="A9" s="2"/>
      <c r="B9" s="48" t="s">
        <v>12</v>
      </c>
      <c r="C9" s="49"/>
      <c r="D9" s="49"/>
      <c r="E9" s="49"/>
      <c r="F9" s="49"/>
      <c r="G9" s="49"/>
      <c r="H9" s="49"/>
      <c r="I9" s="48" t="s">
        <v>13</v>
      </c>
      <c r="J9" s="49"/>
      <c r="K9" s="49"/>
      <c r="L9" s="49"/>
      <c r="M9" s="49"/>
      <c r="N9" s="49"/>
      <c r="O9" s="73"/>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55.79</v>
      </c>
      <c r="J10" s="38"/>
      <c r="K10" s="38"/>
      <c r="L10" s="38"/>
      <c r="M10" s="38"/>
      <c r="N10" s="38"/>
      <c r="O10" s="71"/>
      <c r="P10" s="61">
        <f>データ!$P$6</f>
        <v>91.54</v>
      </c>
      <c r="Q10" s="61"/>
      <c r="R10" s="61"/>
      <c r="S10" s="61"/>
      <c r="T10" s="61"/>
      <c r="U10" s="61"/>
      <c r="V10" s="61"/>
      <c r="W10" s="72">
        <f>データ!$Q$6</f>
        <v>5005</v>
      </c>
      <c r="X10" s="72"/>
      <c r="Y10" s="72"/>
      <c r="Z10" s="72"/>
      <c r="AA10" s="72"/>
      <c r="AB10" s="72"/>
      <c r="AC10" s="72"/>
      <c r="AD10" s="2"/>
      <c r="AE10" s="2"/>
      <c r="AF10" s="2"/>
      <c r="AG10" s="2"/>
      <c r="AH10" s="2"/>
      <c r="AI10" s="2"/>
      <c r="AJ10" s="2"/>
      <c r="AK10" s="2"/>
      <c r="AL10" s="72">
        <f>データ!$U$6</f>
        <v>30245</v>
      </c>
      <c r="AM10" s="72"/>
      <c r="AN10" s="72"/>
      <c r="AO10" s="72"/>
      <c r="AP10" s="72"/>
      <c r="AQ10" s="72"/>
      <c r="AR10" s="72"/>
      <c r="AS10" s="72"/>
      <c r="AT10" s="37">
        <f>データ!$V$6</f>
        <v>85.94</v>
      </c>
      <c r="AU10" s="38"/>
      <c r="AV10" s="38"/>
      <c r="AW10" s="38"/>
      <c r="AX10" s="38"/>
      <c r="AY10" s="38"/>
      <c r="AZ10" s="38"/>
      <c r="BA10" s="38"/>
      <c r="BB10" s="61">
        <f>データ!$W$6</f>
        <v>351.93</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113</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fhjKShYMkymblvNs5GXYqwjNAAqE035tzEwbfwDCiALcGALV1I31lX9CFNeW6qHVJftkwafzHhmCiK2bK2tZiA==" saltValue="P5QrMQiJC39ACPkd0n8LS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322059</v>
      </c>
      <c r="D6" s="20">
        <f t="shared" si="3"/>
        <v>46</v>
      </c>
      <c r="E6" s="20">
        <f t="shared" si="3"/>
        <v>1</v>
      </c>
      <c r="F6" s="20">
        <f t="shared" si="3"/>
        <v>0</v>
      </c>
      <c r="G6" s="20">
        <f t="shared" si="3"/>
        <v>1</v>
      </c>
      <c r="H6" s="20" t="str">
        <f t="shared" si="3"/>
        <v>島根県　大田市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55.79</v>
      </c>
      <c r="P6" s="21">
        <f t="shared" si="3"/>
        <v>91.54</v>
      </c>
      <c r="Q6" s="21">
        <f t="shared" si="3"/>
        <v>5005</v>
      </c>
      <c r="R6" s="21">
        <f t="shared" si="3"/>
        <v>33243</v>
      </c>
      <c r="S6" s="21">
        <f t="shared" si="3"/>
        <v>435.34</v>
      </c>
      <c r="T6" s="21">
        <f t="shared" si="3"/>
        <v>76.36</v>
      </c>
      <c r="U6" s="21">
        <f t="shared" si="3"/>
        <v>30245</v>
      </c>
      <c r="V6" s="21">
        <f t="shared" si="3"/>
        <v>85.94</v>
      </c>
      <c r="W6" s="21">
        <f t="shared" si="3"/>
        <v>351.93</v>
      </c>
      <c r="X6" s="22">
        <f>IF(X7="",NA(),X7)</f>
        <v>104.68</v>
      </c>
      <c r="Y6" s="22">
        <f t="shared" ref="Y6:AG6" si="4">IF(Y7="",NA(),Y7)</f>
        <v>101.82</v>
      </c>
      <c r="Z6" s="22">
        <f t="shared" si="4"/>
        <v>102.88</v>
      </c>
      <c r="AA6" s="22">
        <f t="shared" si="4"/>
        <v>99.58</v>
      </c>
      <c r="AB6" s="22">
        <f t="shared" si="4"/>
        <v>104.44</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121.81</v>
      </c>
      <c r="AU6" s="22">
        <f t="shared" ref="AU6:BC6" si="6">IF(AU7="",NA(),AU7)</f>
        <v>114.27</v>
      </c>
      <c r="AV6" s="22">
        <f t="shared" si="6"/>
        <v>109.98</v>
      </c>
      <c r="AW6" s="22">
        <f t="shared" si="6"/>
        <v>106.27</v>
      </c>
      <c r="AX6" s="22">
        <f t="shared" si="6"/>
        <v>105.58</v>
      </c>
      <c r="AY6" s="22">
        <f t="shared" si="6"/>
        <v>357.34</v>
      </c>
      <c r="AZ6" s="22">
        <f t="shared" si="6"/>
        <v>366.03</v>
      </c>
      <c r="BA6" s="22">
        <f t="shared" si="6"/>
        <v>365.18</v>
      </c>
      <c r="BB6" s="22">
        <f t="shared" si="6"/>
        <v>327.77</v>
      </c>
      <c r="BC6" s="22">
        <f t="shared" si="6"/>
        <v>338.02</v>
      </c>
      <c r="BD6" s="21" t="str">
        <f>IF(BD7="","",IF(BD7="-","【-】","【"&amp;SUBSTITUTE(TEXT(BD7,"#,##0.00"),"-","△")&amp;"】"))</f>
        <v>【261.51】</v>
      </c>
      <c r="BE6" s="22">
        <f>IF(BE7="",NA(),BE7)</f>
        <v>811.9</v>
      </c>
      <c r="BF6" s="22">
        <f t="shared" ref="BF6:BN6" si="7">IF(BF7="",NA(),BF7)</f>
        <v>787.1</v>
      </c>
      <c r="BG6" s="22">
        <f t="shared" si="7"/>
        <v>751.7</v>
      </c>
      <c r="BH6" s="22">
        <f t="shared" si="7"/>
        <v>713.98</v>
      </c>
      <c r="BI6" s="22">
        <f t="shared" si="7"/>
        <v>689.9</v>
      </c>
      <c r="BJ6" s="22">
        <f t="shared" si="7"/>
        <v>373.69</v>
      </c>
      <c r="BK6" s="22">
        <f t="shared" si="7"/>
        <v>370.12</v>
      </c>
      <c r="BL6" s="22">
        <f t="shared" si="7"/>
        <v>371.65</v>
      </c>
      <c r="BM6" s="22">
        <f t="shared" si="7"/>
        <v>397.1</v>
      </c>
      <c r="BN6" s="22">
        <f t="shared" si="7"/>
        <v>379.91</v>
      </c>
      <c r="BO6" s="21" t="str">
        <f>IF(BO7="","",IF(BO7="-","【-】","【"&amp;SUBSTITUTE(TEXT(BO7,"#,##0.00"),"-","△")&amp;"】"))</f>
        <v>【265.16】</v>
      </c>
      <c r="BP6" s="22">
        <f>IF(BP7="",NA(),BP7)</f>
        <v>84.79</v>
      </c>
      <c r="BQ6" s="22">
        <f t="shared" ref="BQ6:BY6" si="8">IF(BQ7="",NA(),BQ7)</f>
        <v>84.99</v>
      </c>
      <c r="BR6" s="22">
        <f t="shared" si="8"/>
        <v>82.5</v>
      </c>
      <c r="BS6" s="22">
        <f t="shared" si="8"/>
        <v>83.98</v>
      </c>
      <c r="BT6" s="22">
        <f t="shared" si="8"/>
        <v>89.96</v>
      </c>
      <c r="BU6" s="22">
        <f t="shared" si="8"/>
        <v>99.87</v>
      </c>
      <c r="BV6" s="22">
        <f t="shared" si="8"/>
        <v>100.42</v>
      </c>
      <c r="BW6" s="22">
        <f t="shared" si="8"/>
        <v>98.77</v>
      </c>
      <c r="BX6" s="22">
        <f t="shared" si="8"/>
        <v>95.79</v>
      </c>
      <c r="BY6" s="22">
        <f t="shared" si="8"/>
        <v>98.3</v>
      </c>
      <c r="BZ6" s="21" t="str">
        <f>IF(BZ7="","",IF(BZ7="-","【-】","【"&amp;SUBSTITUTE(TEXT(BZ7,"#,##0.00"),"-","△")&amp;"】"))</f>
        <v>【102.35】</v>
      </c>
      <c r="CA6" s="22">
        <f>IF(CA7="",NA(),CA7)</f>
        <v>299.77999999999997</v>
      </c>
      <c r="CB6" s="22">
        <f t="shared" ref="CB6:CJ6" si="9">IF(CB7="",NA(),CB7)</f>
        <v>299.92</v>
      </c>
      <c r="CC6" s="22">
        <f t="shared" si="9"/>
        <v>309.44</v>
      </c>
      <c r="CD6" s="22">
        <f t="shared" si="9"/>
        <v>303.20999999999998</v>
      </c>
      <c r="CE6" s="22">
        <f t="shared" si="9"/>
        <v>283.33999999999997</v>
      </c>
      <c r="CF6" s="22">
        <f t="shared" si="9"/>
        <v>171.81</v>
      </c>
      <c r="CG6" s="22">
        <f t="shared" si="9"/>
        <v>171.67</v>
      </c>
      <c r="CH6" s="22">
        <f t="shared" si="9"/>
        <v>173.67</v>
      </c>
      <c r="CI6" s="22">
        <f t="shared" si="9"/>
        <v>171.13</v>
      </c>
      <c r="CJ6" s="22">
        <f t="shared" si="9"/>
        <v>173.7</v>
      </c>
      <c r="CK6" s="21" t="str">
        <f>IF(CK7="","",IF(CK7="-","【-】","【"&amp;SUBSTITUTE(TEXT(CK7,"#,##0.00"),"-","△")&amp;"】"))</f>
        <v>【167.74】</v>
      </c>
      <c r="CL6" s="22">
        <f>IF(CL7="",NA(),CL7)</f>
        <v>51.97</v>
      </c>
      <c r="CM6" s="22">
        <f t="shared" ref="CM6:CU6" si="10">IF(CM7="",NA(),CM7)</f>
        <v>51.52</v>
      </c>
      <c r="CN6" s="22">
        <f t="shared" si="10"/>
        <v>51.03</v>
      </c>
      <c r="CO6" s="22">
        <f t="shared" si="10"/>
        <v>48.02</v>
      </c>
      <c r="CP6" s="22">
        <f t="shared" si="10"/>
        <v>48.17</v>
      </c>
      <c r="CQ6" s="22">
        <f t="shared" si="10"/>
        <v>60.03</v>
      </c>
      <c r="CR6" s="22">
        <f t="shared" si="10"/>
        <v>59.74</v>
      </c>
      <c r="CS6" s="22">
        <f t="shared" si="10"/>
        <v>59.67</v>
      </c>
      <c r="CT6" s="22">
        <f t="shared" si="10"/>
        <v>60.12</v>
      </c>
      <c r="CU6" s="22">
        <f t="shared" si="10"/>
        <v>60.34</v>
      </c>
      <c r="CV6" s="21" t="str">
        <f>IF(CV7="","",IF(CV7="-","【-】","【"&amp;SUBSTITUTE(TEXT(CV7,"#,##0.00"),"-","△")&amp;"】"))</f>
        <v>【60.29】</v>
      </c>
      <c r="CW6" s="22">
        <f>IF(CW7="",NA(),CW7)</f>
        <v>80.47</v>
      </c>
      <c r="CX6" s="22">
        <f t="shared" ref="CX6:DF6" si="11">IF(CX7="",NA(),CX7)</f>
        <v>80.08</v>
      </c>
      <c r="CY6" s="22">
        <f t="shared" si="11"/>
        <v>80.290000000000006</v>
      </c>
      <c r="CZ6" s="22">
        <f t="shared" si="11"/>
        <v>84.02</v>
      </c>
      <c r="DA6" s="22">
        <f t="shared" si="11"/>
        <v>82.07</v>
      </c>
      <c r="DB6" s="22">
        <f t="shared" si="11"/>
        <v>84.81</v>
      </c>
      <c r="DC6" s="22">
        <f t="shared" si="11"/>
        <v>84.8</v>
      </c>
      <c r="DD6" s="22">
        <f t="shared" si="11"/>
        <v>84.6</v>
      </c>
      <c r="DE6" s="22">
        <f t="shared" si="11"/>
        <v>84.24</v>
      </c>
      <c r="DF6" s="22">
        <f t="shared" si="11"/>
        <v>84.19</v>
      </c>
      <c r="DG6" s="21" t="str">
        <f>IF(DG7="","",IF(DG7="-","【-】","【"&amp;SUBSTITUTE(TEXT(DG7,"#,##0.00"),"-","△")&amp;"】"))</f>
        <v>【90.12】</v>
      </c>
      <c r="DH6" s="22">
        <f>IF(DH7="",NA(),DH7)</f>
        <v>43.61</v>
      </c>
      <c r="DI6" s="22">
        <f t="shared" ref="DI6:DQ6" si="12">IF(DI7="",NA(),DI7)</f>
        <v>45.29</v>
      </c>
      <c r="DJ6" s="22">
        <f t="shared" si="12"/>
        <v>46.27</v>
      </c>
      <c r="DK6" s="22">
        <f t="shared" si="12"/>
        <v>47.34</v>
      </c>
      <c r="DL6" s="22">
        <f t="shared" si="12"/>
        <v>48.97</v>
      </c>
      <c r="DM6" s="22">
        <f t="shared" si="12"/>
        <v>47.28</v>
      </c>
      <c r="DN6" s="22">
        <f t="shared" si="12"/>
        <v>47.66</v>
      </c>
      <c r="DO6" s="22">
        <f t="shared" si="12"/>
        <v>48.17</v>
      </c>
      <c r="DP6" s="22">
        <f t="shared" si="12"/>
        <v>48.83</v>
      </c>
      <c r="DQ6" s="22">
        <f t="shared" si="12"/>
        <v>49.96</v>
      </c>
      <c r="DR6" s="21" t="str">
        <f>IF(DR7="","",IF(DR7="-","【-】","【"&amp;SUBSTITUTE(TEXT(DR7,"#,##0.00"),"-","△")&amp;"】"))</f>
        <v>【50.88】</v>
      </c>
      <c r="DS6" s="22">
        <f>IF(DS7="",NA(),DS7)</f>
        <v>19.059999999999999</v>
      </c>
      <c r="DT6" s="22">
        <f t="shared" ref="DT6:EB6" si="13">IF(DT7="",NA(),DT7)</f>
        <v>17.8</v>
      </c>
      <c r="DU6" s="22">
        <f t="shared" si="13"/>
        <v>24.01</v>
      </c>
      <c r="DV6" s="22">
        <f t="shared" si="13"/>
        <v>20.64</v>
      </c>
      <c r="DW6" s="22">
        <f t="shared" si="13"/>
        <v>19.93</v>
      </c>
      <c r="DX6" s="22">
        <f t="shared" si="13"/>
        <v>12.19</v>
      </c>
      <c r="DY6" s="22">
        <f t="shared" si="13"/>
        <v>15.1</v>
      </c>
      <c r="DZ6" s="22">
        <f t="shared" si="13"/>
        <v>17.12</v>
      </c>
      <c r="EA6" s="22">
        <f t="shared" si="13"/>
        <v>18.18</v>
      </c>
      <c r="EB6" s="22">
        <f t="shared" si="13"/>
        <v>19.32</v>
      </c>
      <c r="EC6" s="21" t="str">
        <f>IF(EC7="","",IF(EC7="-","【-】","【"&amp;SUBSTITUTE(TEXT(EC7,"#,##0.00"),"-","△")&amp;"】"))</f>
        <v>【22.30】</v>
      </c>
      <c r="ED6" s="22">
        <f>IF(ED7="",NA(),ED7)</f>
        <v>1.08</v>
      </c>
      <c r="EE6" s="22">
        <f t="shared" ref="EE6:EM6" si="14">IF(EE7="",NA(),EE7)</f>
        <v>1.26</v>
      </c>
      <c r="EF6" s="22">
        <f t="shared" si="14"/>
        <v>1.46</v>
      </c>
      <c r="EG6" s="22">
        <f t="shared" si="14"/>
        <v>0.93</v>
      </c>
      <c r="EH6" s="22">
        <f t="shared" si="14"/>
        <v>0.83</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322059</v>
      </c>
      <c r="D7" s="24">
        <v>46</v>
      </c>
      <c r="E7" s="24">
        <v>1</v>
      </c>
      <c r="F7" s="24">
        <v>0</v>
      </c>
      <c r="G7" s="24">
        <v>1</v>
      </c>
      <c r="H7" s="24" t="s">
        <v>93</v>
      </c>
      <c r="I7" s="24" t="s">
        <v>94</v>
      </c>
      <c r="J7" s="24" t="s">
        <v>95</v>
      </c>
      <c r="K7" s="24" t="s">
        <v>96</v>
      </c>
      <c r="L7" s="24" t="s">
        <v>97</v>
      </c>
      <c r="M7" s="24" t="s">
        <v>98</v>
      </c>
      <c r="N7" s="25" t="s">
        <v>99</v>
      </c>
      <c r="O7" s="25">
        <v>55.79</v>
      </c>
      <c r="P7" s="25">
        <v>91.54</v>
      </c>
      <c r="Q7" s="25">
        <v>5005</v>
      </c>
      <c r="R7" s="25">
        <v>33243</v>
      </c>
      <c r="S7" s="25">
        <v>435.34</v>
      </c>
      <c r="T7" s="25">
        <v>76.36</v>
      </c>
      <c r="U7" s="25">
        <v>30245</v>
      </c>
      <c r="V7" s="25">
        <v>85.94</v>
      </c>
      <c r="W7" s="25">
        <v>351.93</v>
      </c>
      <c r="X7" s="25">
        <v>104.68</v>
      </c>
      <c r="Y7" s="25">
        <v>101.82</v>
      </c>
      <c r="Z7" s="25">
        <v>102.88</v>
      </c>
      <c r="AA7" s="25">
        <v>99.58</v>
      </c>
      <c r="AB7" s="25">
        <v>104.44</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121.81</v>
      </c>
      <c r="AU7" s="25">
        <v>114.27</v>
      </c>
      <c r="AV7" s="25">
        <v>109.98</v>
      </c>
      <c r="AW7" s="25">
        <v>106.27</v>
      </c>
      <c r="AX7" s="25">
        <v>105.58</v>
      </c>
      <c r="AY7" s="25">
        <v>357.34</v>
      </c>
      <c r="AZ7" s="25">
        <v>366.03</v>
      </c>
      <c r="BA7" s="25">
        <v>365.18</v>
      </c>
      <c r="BB7" s="25">
        <v>327.77</v>
      </c>
      <c r="BC7" s="25">
        <v>338.02</v>
      </c>
      <c r="BD7" s="25">
        <v>261.51</v>
      </c>
      <c r="BE7" s="25">
        <v>811.9</v>
      </c>
      <c r="BF7" s="25">
        <v>787.1</v>
      </c>
      <c r="BG7" s="25">
        <v>751.7</v>
      </c>
      <c r="BH7" s="25">
        <v>713.98</v>
      </c>
      <c r="BI7" s="25">
        <v>689.9</v>
      </c>
      <c r="BJ7" s="25">
        <v>373.69</v>
      </c>
      <c r="BK7" s="25">
        <v>370.12</v>
      </c>
      <c r="BL7" s="25">
        <v>371.65</v>
      </c>
      <c r="BM7" s="25">
        <v>397.1</v>
      </c>
      <c r="BN7" s="25">
        <v>379.91</v>
      </c>
      <c r="BO7" s="25">
        <v>265.16000000000003</v>
      </c>
      <c r="BP7" s="25">
        <v>84.79</v>
      </c>
      <c r="BQ7" s="25">
        <v>84.99</v>
      </c>
      <c r="BR7" s="25">
        <v>82.5</v>
      </c>
      <c r="BS7" s="25">
        <v>83.98</v>
      </c>
      <c r="BT7" s="25">
        <v>89.96</v>
      </c>
      <c r="BU7" s="25">
        <v>99.87</v>
      </c>
      <c r="BV7" s="25">
        <v>100.42</v>
      </c>
      <c r="BW7" s="25">
        <v>98.77</v>
      </c>
      <c r="BX7" s="25">
        <v>95.79</v>
      </c>
      <c r="BY7" s="25">
        <v>98.3</v>
      </c>
      <c r="BZ7" s="25">
        <v>102.35</v>
      </c>
      <c r="CA7" s="25">
        <v>299.77999999999997</v>
      </c>
      <c r="CB7" s="25">
        <v>299.92</v>
      </c>
      <c r="CC7" s="25">
        <v>309.44</v>
      </c>
      <c r="CD7" s="25">
        <v>303.20999999999998</v>
      </c>
      <c r="CE7" s="25">
        <v>283.33999999999997</v>
      </c>
      <c r="CF7" s="25">
        <v>171.81</v>
      </c>
      <c r="CG7" s="25">
        <v>171.67</v>
      </c>
      <c r="CH7" s="25">
        <v>173.67</v>
      </c>
      <c r="CI7" s="25">
        <v>171.13</v>
      </c>
      <c r="CJ7" s="25">
        <v>173.7</v>
      </c>
      <c r="CK7" s="25">
        <v>167.74</v>
      </c>
      <c r="CL7" s="25">
        <v>51.97</v>
      </c>
      <c r="CM7" s="25">
        <v>51.52</v>
      </c>
      <c r="CN7" s="25">
        <v>51.03</v>
      </c>
      <c r="CO7" s="25">
        <v>48.02</v>
      </c>
      <c r="CP7" s="25">
        <v>48.17</v>
      </c>
      <c r="CQ7" s="25">
        <v>60.03</v>
      </c>
      <c r="CR7" s="25">
        <v>59.74</v>
      </c>
      <c r="CS7" s="25">
        <v>59.67</v>
      </c>
      <c r="CT7" s="25">
        <v>60.12</v>
      </c>
      <c r="CU7" s="25">
        <v>60.34</v>
      </c>
      <c r="CV7" s="25">
        <v>60.29</v>
      </c>
      <c r="CW7" s="25">
        <v>80.47</v>
      </c>
      <c r="CX7" s="25">
        <v>80.08</v>
      </c>
      <c r="CY7" s="25">
        <v>80.290000000000006</v>
      </c>
      <c r="CZ7" s="25">
        <v>84.02</v>
      </c>
      <c r="DA7" s="25">
        <v>82.07</v>
      </c>
      <c r="DB7" s="25">
        <v>84.81</v>
      </c>
      <c r="DC7" s="25">
        <v>84.8</v>
      </c>
      <c r="DD7" s="25">
        <v>84.6</v>
      </c>
      <c r="DE7" s="25">
        <v>84.24</v>
      </c>
      <c r="DF7" s="25">
        <v>84.19</v>
      </c>
      <c r="DG7" s="25">
        <v>90.12</v>
      </c>
      <c r="DH7" s="25">
        <v>43.61</v>
      </c>
      <c r="DI7" s="25">
        <v>45.29</v>
      </c>
      <c r="DJ7" s="25">
        <v>46.27</v>
      </c>
      <c r="DK7" s="25">
        <v>47.34</v>
      </c>
      <c r="DL7" s="25">
        <v>48.97</v>
      </c>
      <c r="DM7" s="25">
        <v>47.28</v>
      </c>
      <c r="DN7" s="25">
        <v>47.66</v>
      </c>
      <c r="DO7" s="25">
        <v>48.17</v>
      </c>
      <c r="DP7" s="25">
        <v>48.83</v>
      </c>
      <c r="DQ7" s="25">
        <v>49.96</v>
      </c>
      <c r="DR7" s="25">
        <v>50.88</v>
      </c>
      <c r="DS7" s="25">
        <v>19.059999999999999</v>
      </c>
      <c r="DT7" s="25">
        <v>17.8</v>
      </c>
      <c r="DU7" s="25">
        <v>24.01</v>
      </c>
      <c r="DV7" s="25">
        <v>20.64</v>
      </c>
      <c r="DW7" s="25">
        <v>19.93</v>
      </c>
      <c r="DX7" s="25">
        <v>12.19</v>
      </c>
      <c r="DY7" s="25">
        <v>15.1</v>
      </c>
      <c r="DZ7" s="25">
        <v>17.12</v>
      </c>
      <c r="EA7" s="25">
        <v>18.18</v>
      </c>
      <c r="EB7" s="25">
        <v>19.32</v>
      </c>
      <c r="EC7" s="25">
        <v>22.3</v>
      </c>
      <c r="ED7" s="25">
        <v>1.08</v>
      </c>
      <c r="EE7" s="25">
        <v>1.26</v>
      </c>
      <c r="EF7" s="25">
        <v>1.46</v>
      </c>
      <c r="EG7" s="25">
        <v>0.93</v>
      </c>
      <c r="EH7" s="25">
        <v>0.83</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2023-02-11T02:56:33Z</cp:lastPrinted>
  <dcterms:created xsi:type="dcterms:W3CDTF">2022-12-01T01:03:10Z</dcterms:created>
  <dcterms:modified xsi:type="dcterms:W3CDTF">2023-02-11T02:58:14Z</dcterms:modified>
  <cp:category/>
</cp:coreProperties>
</file>