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建設部\都市整備課\ファイルサーバ（都市開発課）\計画開発係\110市立駐車場\010駐車場\○地方公営企業関係\R4\調査報告\2.6〆公営企業に係る「経営比較分析表」の分析等について\"/>
    </mc:Choice>
  </mc:AlternateContent>
  <workbookProtection workbookAlgorithmName="SHA-512" workbookHashValue="oP2TXyTLhsZzIx0JTv/3sCbcPBR+dUi3XnPQ5W1YWY/em/ZzRTsL0OpUBKs31t/vqkiUBvgErTrMTIGZ206k8w==" workbookSaltValue="voddJvIF+CDIeBYfuaACx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BZ30" i="4"/>
  <c r="GQ30" i="4"/>
  <c r="BG30" i="4"/>
  <c r="FX51" i="4"/>
  <c r="AV76" i="4"/>
  <c r="KO51" i="4"/>
  <c r="KO30" i="4"/>
  <c r="LE76" i="4"/>
  <c r="HP76" i="4"/>
  <c r="BG51" i="4"/>
  <c r="FX30" i="4"/>
  <c r="HA76" i="4"/>
  <c r="AN51" i="4"/>
  <c r="FE30" i="4"/>
  <c r="KP76" i="4"/>
  <c r="JV30" i="4"/>
  <c r="AN30" i="4"/>
  <c r="AG76" i="4"/>
  <c r="JV51" i="4"/>
  <c r="FE51" i="4"/>
  <c r="KA76" i="4"/>
  <c r="EL51" i="4"/>
  <c r="JC30" i="4"/>
  <c r="U30" i="4"/>
  <c r="R76" i="4"/>
  <c r="GL76" i="4"/>
  <c r="U51" i="4"/>
  <c r="EL30"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<sst xmlns="http://schemas.openxmlformats.org/spreadsheetml/2006/main" count="278" uniqueCount="135">
  <si>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</si>
  <si>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</si>
  <si>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</si>
  <si>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</si>
  <si>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</si>
  <si>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</si>
  <si>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</si>
  <si>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</si>
  <si>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</si>
  <si>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</si>
  <si>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</si>
  <si>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</si>
  <si>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</si>
  <si>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</si>
  <si>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</si>
  <si>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</si>
  <si>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</si>
  <si>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</si>
  <si>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</si>
  <si>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</si>
  <si>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</si>
  <si>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</si>
  <si>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</si>
  <si>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</si>
  <si>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</si>
  <si>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</si>
  <si>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</si>
  <si>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</si>
  <si>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</si>
  <si>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</si>
  <si>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</si>
  <si>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</si>
  <si>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</si>
  <si>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</si>
  <si>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</si>
  <si>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</si>
  <si>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</si>
  <si>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</si>
  <si>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</si>
  <si>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</si>
  <si>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</si>
  <si>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</si>
  <si>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</si>
  <si>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</si>
  <si>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</si>
  <si>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</si>
  <si>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</si>
  <si>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</si>
  <si>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</si>
  <si>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</si>
  <si>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</si>
  <si>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</si>
  <si>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</si>
  <si>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</si>
  <si>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</si>
  <si>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</si>
  <si>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</si>
  <si>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</si>
  <si>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</si>
  <si>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</si>
  <si>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</si>
  <si>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</si>
  <si>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</si>
  <si>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</si>
  <si>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</si>
  <si>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</si>
  <si>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</si>
  <si>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</si>
  <si>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</si>
  <si>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</si>
  <si>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</si>
  <si>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</si>
  <si>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</si>
  <si>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</si>
  <si>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</si>
  <si>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</si>
  <si>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</si>
  <si>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</si>
  <si>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</si>
  <si>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</si>
  <si>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</si>
  <si>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</si>
  <si>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</si>
  <si>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</si>
  <si>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</si>
  <si>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</si>
  <si>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</si>
  <si>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</si>
  <si>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</si>
  <si>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</si>
  <si>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</si>
  <si>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</si>
  <si>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</si>
  <si>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</si>
  <si>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</si>
  <si>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</si>
  <si>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</si>
  <si>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</si>
  <si>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</si>
  <si>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</si>
  <si>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</si>
  <si>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</si>
  <si>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</si>
  <si>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</si>
  <si>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</si>
  <si>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</si>
  <si>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</si>
  <si>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</si>
  <si>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</si>
  <si>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</si>
  <si>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</si>
  <si>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</si>
  <si>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</si>
  <si>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</si>
  <si>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益田市</t>
  </si>
  <si>
    <t>益田駅前駐車場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</si>
  <si>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</si>
  <si>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</si>
  <si>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</si>
  <si>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</si>
  <si>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</si>
  <si>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</si>
  <si>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</si>
  <si>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</si>
  <si>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</si>
  <si>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</si>
  <si>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</si>
  <si>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</si>
  <si>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</si>
  <si>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</si>
  <si>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</si>
  <si>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益田市の駐車場事業はこれまで安定的な黒字経営が継続していたが、新型コロナウィルス感染症による利用の減少により収支状況が悪化している。
　本駐車場を含む駅前ビルにおいては今後、大規模修繕も予定されているうえ、新型コロナウィルス感染症が収束しても急激な回復が見込めないことが予想されるため、経営改善に向けた取組を行う必要がある。</t>
    <rPh sb="152" eb="154">
      <t>トリクミ</t>
    </rPh>
    <phoneticPr fontId="5"/>
  </si>
  <si>
    <t>　益田市の駐車場事業の経営については、一般会計からの繰入金は無く、料金収入等から成り立っている。
　類似施設と比較すると「収益的収支比率」は下回っており、令和3年度も新型コロナウイルス感染症の影響により、駐車場収入がコロナ禍以前との比較で大幅に減少している。
　「売上高GOP比率」、「EBITDA」についても同様に低く、経営改善に向けた取組を行う必要がある。</t>
    <rPh sb="111" eb="112">
      <t>カ</t>
    </rPh>
    <rPh sb="112" eb="114">
      <t>イゼン</t>
    </rPh>
    <rPh sb="116" eb="118">
      <t>ヒカク</t>
    </rPh>
    <rPh sb="119" eb="121">
      <t>オオハバ</t>
    </rPh>
    <rPh sb="158" eb="159">
      <t>ヒク</t>
    </rPh>
    <rPh sb="169" eb="171">
      <t>トリクミ</t>
    </rPh>
    <phoneticPr fontId="5"/>
  </si>
  <si>
    <t>　益田市の駐車場事業は、供用開始後15年が経過し、今後、施設の維持管理費の上昇が見込まれる。健全な経営を継続させるため、計画的な施設の更新を行う必要がある。</t>
    <phoneticPr fontId="5"/>
  </si>
  <si>
    <t>　益田市の駐車場事業は、益田駅前及びホテル、飲食店等が立地していることから類似施設と比較すると稼働率は高いが、新型コロナウィルス感染症により主な顧客である周辺の飲食店等の利用者や鉄道利用者の減少により、コロナ禍以前との比較では減少している。</t>
    <rPh sb="113" eb="11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</si>
</sst>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135</c:v>
                </c:pt>
                <c:pt idx="1">
                  <c:v>123.1</c:v>
                </c:pt>
                <c:pt idx="2">
                  <c:v>115.8</c:v>
                </c:pt>
                <c:pt idx="3">
                  <c:v>98.9</c:v>
                </c:pt>
                <c:pt idx="4">
                  <c:v>100</c:v>
                </c:pt>
              </c:numCache>
            </c:numRef>
          </c:val>
          <c:extLst>
            <c:ext xmlns:c16="http://schemas.microsoft.com/office/drawing/2014/chart" uri="{C3380CC4-5D6E-409C-BE32-E72D297353CC}">
              <c16:uniqueId val="{00000000-32B4-4868-881C-4F51A6EF1B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2B4-4868-881C-4F51A6EF1B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0E-4491-A619-324E142D755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CA0E-4491-A619-324E142D755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FCB-4CA5-9A49-1431ADC02C4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CB-4CA5-9A49-1431ADC02C4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204-4431-9F41-7EB8188ECB7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04-4431-9F41-7EB8188ECB7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9F-4264-8DCE-3F9082EE13E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5F9F-4264-8DCE-3F9082EE13E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E9-4DAF-BAFD-410218D8706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DFE9-4DAF-BAFD-410218D8706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273.2</c:v>
                </c:pt>
                <c:pt idx="1">
                  <c:v>269.7</c:v>
                </c:pt>
                <c:pt idx="2">
                  <c:v>262.3</c:v>
                </c:pt>
                <c:pt idx="3">
                  <c:v>226</c:v>
                </c:pt>
                <c:pt idx="4">
                  <c:v>233.8</c:v>
                </c:pt>
              </c:numCache>
            </c:numRef>
          </c:val>
          <c:extLst>
            <c:ext xmlns:c16="http://schemas.microsoft.com/office/drawing/2014/chart" uri="{C3380CC4-5D6E-409C-BE32-E72D297353CC}">
              <c16:uniqueId val="{00000000-5C25-4AC5-9681-0AB2B7F2EF1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5C25-4AC5-9681-0AB2B7F2EF1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25.6</c:v>
                </c:pt>
                <c:pt idx="1">
                  <c:v>18.7</c:v>
                </c:pt>
                <c:pt idx="2">
                  <c:v>13.6</c:v>
                </c:pt>
                <c:pt idx="3">
                  <c:v>-1.1000000000000001</c:v>
                </c:pt>
                <c:pt idx="4">
                  <c:v>0</c:v>
                </c:pt>
              </c:numCache>
            </c:numRef>
          </c:val>
          <c:extLst>
            <c:ext xmlns:c16="http://schemas.microsoft.com/office/drawing/2014/chart" uri="{C3380CC4-5D6E-409C-BE32-E72D297353CC}">
              <c16:uniqueId val="{00000000-8588-4378-BD7F-12E437C2A4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8588-4378-BD7F-12E437C2A4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6081</c:v>
                </c:pt>
                <c:pt idx="1">
                  <c:v>4449</c:v>
                </c:pt>
                <c:pt idx="2">
                  <c:v>2991</c:v>
                </c:pt>
                <c:pt idx="3">
                  <c:v>-215</c:v>
                </c:pt>
                <c:pt idx="4">
                  <c:v>1</c:v>
                </c:pt>
              </c:numCache>
            </c:numRef>
          </c:val>
          <c:extLst>
            <c:ext xmlns:c16="http://schemas.microsoft.com/office/drawing/2014/chart" uri="{C3380CC4-5D6E-409C-BE32-E72D297353CC}">
              <c16:uniqueId val="{00000000-7488-48FF-8B85-EDF5C9DAA35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488-48FF-8B85-EDF5C9DAA35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4"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島根県益田市　益田駅前駐車場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4727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132</v>
      </c>
      <c r="NE15" s="89"/>
      <c r="NF15" s="89"/>
      <c r="NG15" s="89"/>
      <c r="NH15" s="89"/>
      <c r="NI15" s="89"/>
      <c r="NJ15" s="89"/>
      <c r="NK15" s="89"/>
      <c r="NL15" s="89"/>
      <c r="NM15" s="89"/>
      <c r="NN15" s="89"/>
      <c r="NO15" s="89"/>
      <c r="NP15" s="89"/>
      <c r="NQ15" s="89"/>
      <c r="NR15" s="90"/>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135</v>
      </c>
      <c r="V31" s="98"/>
      <c r="W31" s="98"/>
      <c r="X31" s="98"/>
      <c r="Y31" s="98"/>
      <c r="Z31" s="98"/>
      <c r="AA31" s="98"/>
      <c r="AB31" s="98"/>
      <c r="AC31" s="98"/>
      <c r="AD31" s="98"/>
      <c r="AE31" s="98"/>
      <c r="AF31" s="98"/>
      <c r="AG31" s="98"/>
      <c r="AH31" s="98"/>
      <c r="AI31" s="98"/>
      <c r="AJ31" s="98"/>
      <c r="AK31" s="98"/>
      <c r="AL31" s="98"/>
      <c r="AM31" s="98"/>
      <c r="AN31" s="98">
        <f>データ!Z7</f>
        <v>123.1</v>
      </c>
      <c r="AO31" s="98"/>
      <c r="AP31" s="98"/>
      <c r="AQ31" s="98"/>
      <c r="AR31" s="98"/>
      <c r="AS31" s="98"/>
      <c r="AT31" s="98"/>
      <c r="AU31" s="98"/>
      <c r="AV31" s="98"/>
      <c r="AW31" s="98"/>
      <c r="AX31" s="98"/>
      <c r="AY31" s="98"/>
      <c r="AZ31" s="98"/>
      <c r="BA31" s="98"/>
      <c r="BB31" s="98"/>
      <c r="BC31" s="98"/>
      <c r="BD31" s="98"/>
      <c r="BE31" s="98"/>
      <c r="BF31" s="98"/>
      <c r="BG31" s="98">
        <f>データ!AA7</f>
        <v>115.8</v>
      </c>
      <c r="BH31" s="98"/>
      <c r="BI31" s="98"/>
      <c r="BJ31" s="98"/>
      <c r="BK31" s="98"/>
      <c r="BL31" s="98"/>
      <c r="BM31" s="98"/>
      <c r="BN31" s="98"/>
      <c r="BO31" s="98"/>
      <c r="BP31" s="98"/>
      <c r="BQ31" s="98"/>
      <c r="BR31" s="98"/>
      <c r="BS31" s="98"/>
      <c r="BT31" s="98"/>
      <c r="BU31" s="98"/>
      <c r="BV31" s="98"/>
      <c r="BW31" s="98"/>
      <c r="BX31" s="98"/>
      <c r="BY31" s="98"/>
      <c r="BZ31" s="98">
        <f>データ!AB7</f>
        <v>98.9</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273.2</v>
      </c>
      <c r="JD31" s="67"/>
      <c r="JE31" s="67"/>
      <c r="JF31" s="67"/>
      <c r="JG31" s="67"/>
      <c r="JH31" s="67"/>
      <c r="JI31" s="67"/>
      <c r="JJ31" s="67"/>
      <c r="JK31" s="67"/>
      <c r="JL31" s="67"/>
      <c r="JM31" s="67"/>
      <c r="JN31" s="67"/>
      <c r="JO31" s="67"/>
      <c r="JP31" s="67"/>
      <c r="JQ31" s="67"/>
      <c r="JR31" s="67"/>
      <c r="JS31" s="67"/>
      <c r="JT31" s="67"/>
      <c r="JU31" s="68"/>
      <c r="JV31" s="66">
        <f>データ!DL7</f>
        <v>269.7</v>
      </c>
      <c r="JW31" s="67"/>
      <c r="JX31" s="67"/>
      <c r="JY31" s="67"/>
      <c r="JZ31" s="67"/>
      <c r="KA31" s="67"/>
      <c r="KB31" s="67"/>
      <c r="KC31" s="67"/>
      <c r="KD31" s="67"/>
      <c r="KE31" s="67"/>
      <c r="KF31" s="67"/>
      <c r="KG31" s="67"/>
      <c r="KH31" s="67"/>
      <c r="KI31" s="67"/>
      <c r="KJ31" s="67"/>
      <c r="KK31" s="67"/>
      <c r="KL31" s="67"/>
      <c r="KM31" s="67"/>
      <c r="KN31" s="68"/>
      <c r="KO31" s="66">
        <f>データ!DM7</f>
        <v>262.3</v>
      </c>
      <c r="KP31" s="67"/>
      <c r="KQ31" s="67"/>
      <c r="KR31" s="67"/>
      <c r="KS31" s="67"/>
      <c r="KT31" s="67"/>
      <c r="KU31" s="67"/>
      <c r="KV31" s="67"/>
      <c r="KW31" s="67"/>
      <c r="KX31" s="67"/>
      <c r="KY31" s="67"/>
      <c r="KZ31" s="67"/>
      <c r="LA31" s="67"/>
      <c r="LB31" s="67"/>
      <c r="LC31" s="67"/>
      <c r="LD31" s="67"/>
      <c r="LE31" s="67"/>
      <c r="LF31" s="67"/>
      <c r="LG31" s="68"/>
      <c r="LH31" s="66">
        <f>データ!DN7</f>
        <v>226</v>
      </c>
      <c r="LI31" s="67"/>
      <c r="LJ31" s="67"/>
      <c r="LK31" s="67"/>
      <c r="LL31" s="67"/>
      <c r="LM31" s="67"/>
      <c r="LN31" s="67"/>
      <c r="LO31" s="67"/>
      <c r="LP31" s="67"/>
      <c r="LQ31" s="67"/>
      <c r="LR31" s="67"/>
      <c r="LS31" s="67"/>
      <c r="LT31" s="67"/>
      <c r="LU31" s="67"/>
      <c r="LV31" s="67"/>
      <c r="LW31" s="67"/>
      <c r="LX31" s="67"/>
      <c r="LY31" s="67"/>
      <c r="LZ31" s="68"/>
      <c r="MA31" s="66">
        <f>データ!DO7</f>
        <v>233.8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133</v>
      </c>
      <c r="NE32" s="89"/>
      <c r="NF32" s="89"/>
      <c r="NG32" s="89"/>
      <c r="NH32" s="89"/>
      <c r="NI32" s="89"/>
      <c r="NJ32" s="89"/>
      <c r="NK32" s="89"/>
      <c r="NL32" s="89"/>
      <c r="NM32" s="89"/>
      <c r="NN32" s="89"/>
      <c r="NO32" s="89"/>
      <c r="NP32" s="89"/>
      <c r="NQ32" s="89"/>
      <c r="NR32" s="90"/>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134</v>
      </c>
      <c r="NE49" s="89"/>
      <c r="NF49" s="89"/>
      <c r="NG49" s="89"/>
      <c r="NH49" s="89"/>
      <c r="NI49" s="89"/>
      <c r="NJ49" s="89"/>
      <c r="NK49" s="89"/>
      <c r="NL49" s="89"/>
      <c r="NM49" s="89"/>
      <c r="NN49" s="89"/>
      <c r="NO49" s="89"/>
      <c r="NP49" s="89"/>
      <c r="NQ49" s="89"/>
      <c r="NR49" s="90"/>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25.6</v>
      </c>
      <c r="EM52" s="98"/>
      <c r="EN52" s="98"/>
      <c r="EO52" s="98"/>
      <c r="EP52" s="98"/>
      <c r="EQ52" s="98"/>
      <c r="ER52" s="98"/>
      <c r="ES52" s="98"/>
      <c r="ET52" s="98"/>
      <c r="EU52" s="98"/>
      <c r="EV52" s="98"/>
      <c r="EW52" s="98"/>
      <c r="EX52" s="98"/>
      <c r="EY52" s="98"/>
      <c r="EZ52" s="98"/>
      <c r="FA52" s="98"/>
      <c r="FB52" s="98"/>
      <c r="FC52" s="98"/>
      <c r="FD52" s="98"/>
      <c r="FE52" s="98">
        <f>データ!BG7</f>
        <v>18.7</v>
      </c>
      <c r="FF52" s="98"/>
      <c r="FG52" s="98"/>
      <c r="FH52" s="98"/>
      <c r="FI52" s="98"/>
      <c r="FJ52" s="98"/>
      <c r="FK52" s="98"/>
      <c r="FL52" s="98"/>
      <c r="FM52" s="98"/>
      <c r="FN52" s="98"/>
      <c r="FO52" s="98"/>
      <c r="FP52" s="98"/>
      <c r="FQ52" s="98"/>
      <c r="FR52" s="98"/>
      <c r="FS52" s="98"/>
      <c r="FT52" s="98"/>
      <c r="FU52" s="98"/>
      <c r="FV52" s="98"/>
      <c r="FW52" s="98"/>
      <c r="FX52" s="98">
        <f>データ!BH7</f>
        <v>13.6</v>
      </c>
      <c r="FY52" s="98"/>
      <c r="FZ52" s="98"/>
      <c r="GA52" s="98"/>
      <c r="GB52" s="98"/>
      <c r="GC52" s="98"/>
      <c r="GD52" s="98"/>
      <c r="GE52" s="98"/>
      <c r="GF52" s="98"/>
      <c r="GG52" s="98"/>
      <c r="GH52" s="98"/>
      <c r="GI52" s="98"/>
      <c r="GJ52" s="98"/>
      <c r="GK52" s="98"/>
      <c r="GL52" s="98"/>
      <c r="GM52" s="98"/>
      <c r="GN52" s="98"/>
      <c r="GO52" s="98"/>
      <c r="GP52" s="98"/>
      <c r="GQ52" s="98">
        <f>データ!BI7</f>
        <v>-1.1000000000000001</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6081</v>
      </c>
      <c r="JD52" s="97"/>
      <c r="JE52" s="97"/>
      <c r="JF52" s="97"/>
      <c r="JG52" s="97"/>
      <c r="JH52" s="97"/>
      <c r="JI52" s="97"/>
      <c r="JJ52" s="97"/>
      <c r="JK52" s="97"/>
      <c r="JL52" s="97"/>
      <c r="JM52" s="97"/>
      <c r="JN52" s="97"/>
      <c r="JO52" s="97"/>
      <c r="JP52" s="97"/>
      <c r="JQ52" s="97"/>
      <c r="JR52" s="97"/>
      <c r="JS52" s="97"/>
      <c r="JT52" s="97"/>
      <c r="JU52" s="97"/>
      <c r="JV52" s="97">
        <f>データ!BR7</f>
        <v>4449</v>
      </c>
      <c r="JW52" s="97"/>
      <c r="JX52" s="97"/>
      <c r="JY52" s="97"/>
      <c r="JZ52" s="97"/>
      <c r="KA52" s="97"/>
      <c r="KB52" s="97"/>
      <c r="KC52" s="97"/>
      <c r="KD52" s="97"/>
      <c r="KE52" s="97"/>
      <c r="KF52" s="97"/>
      <c r="KG52" s="97"/>
      <c r="KH52" s="97"/>
      <c r="KI52" s="97"/>
      <c r="KJ52" s="97"/>
      <c r="KK52" s="97"/>
      <c r="KL52" s="97"/>
      <c r="KM52" s="97"/>
      <c r="KN52" s="97"/>
      <c r="KO52" s="97">
        <f>データ!BS7</f>
        <v>2991</v>
      </c>
      <c r="KP52" s="97"/>
      <c r="KQ52" s="97"/>
      <c r="KR52" s="97"/>
      <c r="KS52" s="97"/>
      <c r="KT52" s="97"/>
      <c r="KU52" s="97"/>
      <c r="KV52" s="97"/>
      <c r="KW52" s="97"/>
      <c r="KX52" s="97"/>
      <c r="KY52" s="97"/>
      <c r="KZ52" s="97"/>
      <c r="LA52" s="97"/>
      <c r="LB52" s="97"/>
      <c r="LC52" s="97"/>
      <c r="LD52" s="97"/>
      <c r="LE52" s="97"/>
      <c r="LF52" s="97"/>
      <c r="LG52" s="97"/>
      <c r="LH52" s="97">
        <f>データ!BT7</f>
        <v>-215</v>
      </c>
      <c r="LI52" s="97"/>
      <c r="LJ52" s="97"/>
      <c r="LK52" s="97"/>
      <c r="LL52" s="97"/>
      <c r="LM52" s="97"/>
      <c r="LN52" s="97"/>
      <c r="LO52" s="97"/>
      <c r="LP52" s="97"/>
      <c r="LQ52" s="97"/>
      <c r="LR52" s="97"/>
      <c r="LS52" s="97"/>
      <c r="LT52" s="97"/>
      <c r="LU52" s="97"/>
      <c r="LV52" s="97"/>
      <c r="LW52" s="97"/>
      <c r="LX52" s="97"/>
      <c r="LY52" s="97"/>
      <c r="LZ52" s="97"/>
      <c r="MA52" s="97">
        <f>データ!BU7</f>
        <v>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2">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2">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2">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131</v>
      </c>
      <c r="NE66" s="89"/>
      <c r="NF66" s="89"/>
      <c r="NG66" s="89"/>
      <c r="NH66" s="89"/>
      <c r="NI66" s="89"/>
      <c r="NJ66" s="89"/>
      <c r="NK66" s="89"/>
      <c r="NL66" s="89"/>
      <c r="NM66" s="89"/>
      <c r="NN66" s="89"/>
      <c r="NO66" s="89"/>
      <c r="NP66" s="89"/>
      <c r="NQ66" s="89"/>
      <c r="NR66" s="90"/>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2">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fVQHyyXDvBVUKg5EdKuJkfi48Nmi5rbTKA3NPzI6z7jKO4uDrb9/n29PUchWvmux6U62+Mz7htPwenMHE+PWg==" saltValue="t1K3qHvNlzyvk/wXpWId6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88</v>
      </c>
      <c r="AV5" s="47" t="s">
        <v>89</v>
      </c>
      <c r="AW5" s="47" t="s">
        <v>90</v>
      </c>
      <c r="AX5" s="47" t="s">
        <v>91</v>
      </c>
      <c r="AY5" s="47" t="s">
        <v>103</v>
      </c>
      <c r="AZ5" s="47" t="s">
        <v>93</v>
      </c>
      <c r="BA5" s="47" t="s">
        <v>94</v>
      </c>
      <c r="BB5" s="47" t="s">
        <v>95</v>
      </c>
      <c r="BC5" s="47" t="s">
        <v>96</v>
      </c>
      <c r="BD5" s="47" t="s">
        <v>97</v>
      </c>
      <c r="BE5" s="47" t="s">
        <v>98</v>
      </c>
      <c r="BF5" s="47" t="s">
        <v>104</v>
      </c>
      <c r="BG5" s="47" t="s">
        <v>89</v>
      </c>
      <c r="BH5" s="47" t="s">
        <v>100</v>
      </c>
      <c r="BI5" s="47" t="s">
        <v>105</v>
      </c>
      <c r="BJ5" s="47" t="s">
        <v>103</v>
      </c>
      <c r="BK5" s="47" t="s">
        <v>93</v>
      </c>
      <c r="BL5" s="47" t="s">
        <v>94</v>
      </c>
      <c r="BM5" s="47" t="s">
        <v>95</v>
      </c>
      <c r="BN5" s="47" t="s">
        <v>96</v>
      </c>
      <c r="BO5" s="47" t="s">
        <v>97</v>
      </c>
      <c r="BP5" s="47" t="s">
        <v>98</v>
      </c>
      <c r="BQ5" s="47" t="s">
        <v>104</v>
      </c>
      <c r="BR5" s="47" t="s">
        <v>89</v>
      </c>
      <c r="BS5" s="47" t="s">
        <v>90</v>
      </c>
      <c r="BT5" s="47" t="s">
        <v>91</v>
      </c>
      <c r="BU5" s="47" t="s">
        <v>103</v>
      </c>
      <c r="BV5" s="47" t="s">
        <v>93</v>
      </c>
      <c r="BW5" s="47" t="s">
        <v>94</v>
      </c>
      <c r="BX5" s="47" t="s">
        <v>95</v>
      </c>
      <c r="BY5" s="47" t="s">
        <v>96</v>
      </c>
      <c r="BZ5" s="47" t="s">
        <v>97</v>
      </c>
      <c r="CA5" s="47" t="s">
        <v>98</v>
      </c>
      <c r="CB5" s="47" t="s">
        <v>104</v>
      </c>
      <c r="CC5" s="47" t="s">
        <v>89</v>
      </c>
      <c r="CD5" s="47" t="s">
        <v>100</v>
      </c>
      <c r="CE5" s="47" t="s">
        <v>91</v>
      </c>
      <c r="CF5" s="47" t="s">
        <v>106</v>
      </c>
      <c r="CG5" s="47" t="s">
        <v>93</v>
      </c>
      <c r="CH5" s="47" t="s">
        <v>94</v>
      </c>
      <c r="CI5" s="47" t="s">
        <v>95</v>
      </c>
      <c r="CJ5" s="47" t="s">
        <v>96</v>
      </c>
      <c r="CK5" s="47" t="s">
        <v>97</v>
      </c>
      <c r="CL5" s="47" t="s">
        <v>98</v>
      </c>
      <c r="CM5" s="137"/>
      <c r="CN5" s="137"/>
      <c r="CO5" s="47" t="s">
        <v>104</v>
      </c>
      <c r="CP5" s="47" t="s">
        <v>107</v>
      </c>
      <c r="CQ5" s="47" t="s">
        <v>100</v>
      </c>
      <c r="CR5" s="47" t="s">
        <v>91</v>
      </c>
      <c r="CS5" s="47" t="s">
        <v>103</v>
      </c>
      <c r="CT5" s="47" t="s">
        <v>93</v>
      </c>
      <c r="CU5" s="47" t="s">
        <v>94</v>
      </c>
      <c r="CV5" s="47" t="s">
        <v>95</v>
      </c>
      <c r="CW5" s="47" t="s">
        <v>96</v>
      </c>
      <c r="CX5" s="47" t="s">
        <v>97</v>
      </c>
      <c r="CY5" s="47" t="s">
        <v>98</v>
      </c>
      <c r="CZ5" s="47" t="s">
        <v>104</v>
      </c>
      <c r="DA5" s="47" t="s">
        <v>99</v>
      </c>
      <c r="DB5" s="47" t="s">
        <v>108</v>
      </c>
      <c r="DC5" s="47" t="s">
        <v>109</v>
      </c>
      <c r="DD5" s="47" t="s">
        <v>103</v>
      </c>
      <c r="DE5" s="47" t="s">
        <v>93</v>
      </c>
      <c r="DF5" s="47" t="s">
        <v>94</v>
      </c>
      <c r="DG5" s="47" t="s">
        <v>95</v>
      </c>
      <c r="DH5" s="47" t="s">
        <v>96</v>
      </c>
      <c r="DI5" s="47" t="s">
        <v>97</v>
      </c>
      <c r="DJ5" s="47" t="s">
        <v>35</v>
      </c>
      <c r="DK5" s="47" t="s">
        <v>104</v>
      </c>
      <c r="DL5" s="47" t="s">
        <v>107</v>
      </c>
      <c r="DM5" s="47" t="s">
        <v>90</v>
      </c>
      <c r="DN5" s="47" t="s">
        <v>101</v>
      </c>
      <c r="DO5" s="47" t="s">
        <v>103</v>
      </c>
      <c r="DP5" s="47" t="s">
        <v>93</v>
      </c>
      <c r="DQ5" s="47" t="s">
        <v>94</v>
      </c>
      <c r="DR5" s="47" t="s">
        <v>95</v>
      </c>
      <c r="DS5" s="47" t="s">
        <v>96</v>
      </c>
      <c r="DT5" s="47" t="s">
        <v>97</v>
      </c>
      <c r="DU5" s="47" t="s">
        <v>98</v>
      </c>
    </row>
    <row r="6" spans="1:125" s="54" customFormat="1" x14ac:dyDescent="0.2">
      <c r="A6" s="37" t="s">
        <v>110</v>
      </c>
      <c r="B6" s="48">
        <f>B8</f>
        <v>2021</v>
      </c>
      <c r="C6" s="48">
        <f t="shared" ref="C6:X6" si="1">C8</f>
        <v>322041</v>
      </c>
      <c r="D6" s="48">
        <f t="shared" si="1"/>
        <v>47</v>
      </c>
      <c r="E6" s="48">
        <f t="shared" si="1"/>
        <v>14</v>
      </c>
      <c r="F6" s="48">
        <f t="shared" si="1"/>
        <v>0</v>
      </c>
      <c r="G6" s="48">
        <f t="shared" si="1"/>
        <v>1</v>
      </c>
      <c r="H6" s="48" t="str">
        <f>SUBSTITUTE(H8,"　","")</f>
        <v>島根県益田市</v>
      </c>
      <c r="I6" s="48" t="str">
        <f t="shared" si="1"/>
        <v>益田駅前駐車場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15</v>
      </c>
      <c r="S6" s="50" t="str">
        <f t="shared" si="1"/>
        <v>駅</v>
      </c>
      <c r="T6" s="50" t="str">
        <f t="shared" si="1"/>
        <v>無</v>
      </c>
      <c r="U6" s="51">
        <f t="shared" si="1"/>
        <v>4727</v>
      </c>
      <c r="V6" s="51">
        <f t="shared" si="1"/>
        <v>231</v>
      </c>
      <c r="W6" s="51">
        <f t="shared" si="1"/>
        <v>100</v>
      </c>
      <c r="X6" s="50" t="str">
        <f t="shared" si="1"/>
        <v>無</v>
      </c>
      <c r="Y6" s="52">
        <f>IF(Y8="-",NA(),Y8)</f>
        <v>135</v>
      </c>
      <c r="Z6" s="52">
        <f t="shared" ref="Z6:AH6" si="2">IF(Z8="-",NA(),Z8)</f>
        <v>123.1</v>
      </c>
      <c r="AA6" s="52">
        <f t="shared" si="2"/>
        <v>115.8</v>
      </c>
      <c r="AB6" s="52">
        <f t="shared" si="2"/>
        <v>98.9</v>
      </c>
      <c r="AC6" s="52">
        <f t="shared" si="2"/>
        <v>100</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25.6</v>
      </c>
      <c r="BG6" s="52">
        <f t="shared" ref="BG6:BO6" si="5">IF(BG8="-",NA(),BG8)</f>
        <v>18.7</v>
      </c>
      <c r="BH6" s="52">
        <f t="shared" si="5"/>
        <v>13.6</v>
      </c>
      <c r="BI6" s="52">
        <f t="shared" si="5"/>
        <v>-1.1000000000000001</v>
      </c>
      <c r="BJ6" s="52">
        <f t="shared" si="5"/>
        <v>0</v>
      </c>
      <c r="BK6" s="52">
        <f t="shared" si="5"/>
        <v>30.2</v>
      </c>
      <c r="BL6" s="52">
        <f t="shared" si="5"/>
        <v>30.7</v>
      </c>
      <c r="BM6" s="52">
        <f t="shared" si="5"/>
        <v>13.5</v>
      </c>
      <c r="BN6" s="52">
        <f t="shared" si="5"/>
        <v>7.1</v>
      </c>
      <c r="BO6" s="52">
        <f t="shared" si="5"/>
        <v>5.6</v>
      </c>
      <c r="BP6" s="49" t="str">
        <f>IF(BP8="-","",IF(BP8="-","【-】","【"&amp;SUBSTITUTE(TEXT(BP8,"#,##0.0"),"-","△")&amp;"】"))</f>
        <v>【0.8】</v>
      </c>
      <c r="BQ6" s="53">
        <f>IF(BQ8="-",NA(),BQ8)</f>
        <v>6081</v>
      </c>
      <c r="BR6" s="53">
        <f t="shared" ref="BR6:BZ6" si="6">IF(BR8="-",NA(),BR8)</f>
        <v>4449</v>
      </c>
      <c r="BS6" s="53">
        <f t="shared" si="6"/>
        <v>2991</v>
      </c>
      <c r="BT6" s="53">
        <f t="shared" si="6"/>
        <v>-215</v>
      </c>
      <c r="BU6" s="53">
        <f t="shared" si="6"/>
        <v>1</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273.2</v>
      </c>
      <c r="DL6" s="52">
        <f t="shared" ref="DL6:DT6" si="9">IF(DL8="-",NA(),DL8)</f>
        <v>269.7</v>
      </c>
      <c r="DM6" s="52">
        <f t="shared" si="9"/>
        <v>262.3</v>
      </c>
      <c r="DN6" s="52">
        <f t="shared" si="9"/>
        <v>226</v>
      </c>
      <c r="DO6" s="52">
        <f t="shared" si="9"/>
        <v>233.8</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112</v>
      </c>
      <c r="B7" s="48">
        <f t="shared" ref="B7:X7" si="10">B8</f>
        <v>2021</v>
      </c>
      <c r="C7" s="48">
        <f t="shared" si="10"/>
        <v>322041</v>
      </c>
      <c r="D7" s="48">
        <f t="shared" si="10"/>
        <v>47</v>
      </c>
      <c r="E7" s="48">
        <f t="shared" si="10"/>
        <v>14</v>
      </c>
      <c r="F7" s="48">
        <f t="shared" si="10"/>
        <v>0</v>
      </c>
      <c r="G7" s="48">
        <f t="shared" si="10"/>
        <v>1</v>
      </c>
      <c r="H7" s="48" t="str">
        <f t="shared" si="10"/>
        <v>島根県　益田市</v>
      </c>
      <c r="I7" s="48" t="str">
        <f t="shared" si="10"/>
        <v>益田駅前駐車場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15</v>
      </c>
      <c r="S7" s="50" t="str">
        <f t="shared" si="10"/>
        <v>駅</v>
      </c>
      <c r="T7" s="50" t="str">
        <f t="shared" si="10"/>
        <v>無</v>
      </c>
      <c r="U7" s="51">
        <f t="shared" si="10"/>
        <v>4727</v>
      </c>
      <c r="V7" s="51">
        <f t="shared" si="10"/>
        <v>231</v>
      </c>
      <c r="W7" s="51">
        <f t="shared" si="10"/>
        <v>100</v>
      </c>
      <c r="X7" s="50" t="str">
        <f t="shared" si="10"/>
        <v>無</v>
      </c>
      <c r="Y7" s="52">
        <f>Y8</f>
        <v>135</v>
      </c>
      <c r="Z7" s="52">
        <f t="shared" ref="Z7:AH7" si="11">Z8</f>
        <v>123.1</v>
      </c>
      <c r="AA7" s="52">
        <f t="shared" si="11"/>
        <v>115.8</v>
      </c>
      <c r="AB7" s="52">
        <f t="shared" si="11"/>
        <v>98.9</v>
      </c>
      <c r="AC7" s="52">
        <f t="shared" si="11"/>
        <v>100</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25.6</v>
      </c>
      <c r="BG7" s="52">
        <f t="shared" ref="BG7:BO7" si="14">BG8</f>
        <v>18.7</v>
      </c>
      <c r="BH7" s="52">
        <f t="shared" si="14"/>
        <v>13.6</v>
      </c>
      <c r="BI7" s="52">
        <f t="shared" si="14"/>
        <v>-1.1000000000000001</v>
      </c>
      <c r="BJ7" s="52">
        <f t="shared" si="14"/>
        <v>0</v>
      </c>
      <c r="BK7" s="52">
        <f t="shared" si="14"/>
        <v>30.2</v>
      </c>
      <c r="BL7" s="52">
        <f t="shared" si="14"/>
        <v>30.7</v>
      </c>
      <c r="BM7" s="52">
        <f t="shared" si="14"/>
        <v>13.5</v>
      </c>
      <c r="BN7" s="52">
        <f t="shared" si="14"/>
        <v>7.1</v>
      </c>
      <c r="BO7" s="52">
        <f t="shared" si="14"/>
        <v>5.6</v>
      </c>
      <c r="BP7" s="49"/>
      <c r="BQ7" s="53">
        <f>BQ8</f>
        <v>6081</v>
      </c>
      <c r="BR7" s="53">
        <f t="shared" ref="BR7:BZ7" si="15">BR8</f>
        <v>4449</v>
      </c>
      <c r="BS7" s="53">
        <f t="shared" si="15"/>
        <v>2991</v>
      </c>
      <c r="BT7" s="53">
        <f t="shared" si="15"/>
        <v>-215</v>
      </c>
      <c r="BU7" s="53">
        <f t="shared" si="15"/>
        <v>1</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273.2</v>
      </c>
      <c r="DL7" s="52">
        <f t="shared" ref="DL7:DT7" si="17">DL8</f>
        <v>269.7</v>
      </c>
      <c r="DM7" s="52">
        <f t="shared" si="17"/>
        <v>262.3</v>
      </c>
      <c r="DN7" s="52">
        <f t="shared" si="17"/>
        <v>226</v>
      </c>
      <c r="DO7" s="52">
        <f t="shared" si="17"/>
        <v>233.8</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322041</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15</v>
      </c>
      <c r="S8" s="57" t="s">
        <v>124</v>
      </c>
      <c r="T8" s="57" t="s">
        <v>125</v>
      </c>
      <c r="U8" s="58">
        <v>4727</v>
      </c>
      <c r="V8" s="58">
        <v>231</v>
      </c>
      <c r="W8" s="58">
        <v>100</v>
      </c>
      <c r="X8" s="57" t="s">
        <v>125</v>
      </c>
      <c r="Y8" s="59">
        <v>135</v>
      </c>
      <c r="Z8" s="59">
        <v>123.1</v>
      </c>
      <c r="AA8" s="59">
        <v>115.8</v>
      </c>
      <c r="AB8" s="59">
        <v>98.9</v>
      </c>
      <c r="AC8" s="59">
        <v>100</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25.6</v>
      </c>
      <c r="BG8" s="59">
        <v>18.7</v>
      </c>
      <c r="BH8" s="59">
        <v>13.6</v>
      </c>
      <c r="BI8" s="59">
        <v>-1.1000000000000001</v>
      </c>
      <c r="BJ8" s="59">
        <v>0</v>
      </c>
      <c r="BK8" s="59">
        <v>30.2</v>
      </c>
      <c r="BL8" s="59">
        <v>30.7</v>
      </c>
      <c r="BM8" s="59">
        <v>13.5</v>
      </c>
      <c r="BN8" s="59">
        <v>7.1</v>
      </c>
      <c r="BO8" s="59">
        <v>5.6</v>
      </c>
      <c r="BP8" s="56">
        <v>0.8</v>
      </c>
      <c r="BQ8" s="60">
        <v>6081</v>
      </c>
      <c r="BR8" s="60">
        <v>4449</v>
      </c>
      <c r="BS8" s="60">
        <v>2991</v>
      </c>
      <c r="BT8" s="61">
        <v>-215</v>
      </c>
      <c r="BU8" s="61">
        <v>1</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273.2</v>
      </c>
      <c r="DL8" s="59">
        <v>269.7</v>
      </c>
      <c r="DM8" s="59">
        <v>262.3</v>
      </c>
      <c r="DN8" s="59">
        <v>226</v>
      </c>
      <c r="DO8" s="59">
        <v>233.8</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MSDPC-259</cp:lastModifiedBy>
  <cp:lastPrinted>2023-02-07T03:27:35Z</cp:lastPrinted>
  <dcterms:created xsi:type="dcterms:W3CDTF">2022-12-09T03:29:53Z</dcterms:created>
  <dcterms:modified xsi:type="dcterms:W3CDTF">2023-02-07T03:31:36Z</dcterms:modified>
  <cp:category/>
</cp:coreProperties>
</file>