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03_公営企業一般\経営戦略\R4\230105経営比較分析表\04_団体→県\03_出雲市\"/>
    </mc:Choice>
  </mc:AlternateContent>
  <workbookProtection workbookAlgorithmName="SHA-512" workbookHashValue="NXgVQnY34OJXKz9nEbH6FBiblsdyqW/Q96rDIqRL5MkS64rNq4tBwkHze1AtFhvweP0AIkhRcy4Rb//FLEdknw==" workbookSaltValue="B7Bkiup3BBWO2FXG8SAumA==" workbookSpinCount="100000" lockStructure="1"/>
  <bookViews>
    <workbookView xWindow="-120" yWindow="-120" windowWidth="20730" windowHeight="11310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<sst xmlns="http://schemas.openxmlformats.org/spreadsheetml/2006/main" count="228" uniqueCount="115">
  <si>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</si>
  <si>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</si>
  <si>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</si>
  <si>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</si>
  <si>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</si>
  <si>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</si>
  <si>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</si>
  <si>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</si>
  <si>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</si>
  <si>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</si>
  <si>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</si>
  <si>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</si>
  <si>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</si>
  <si>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</si>
  <si>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</si>
  <si>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</si>
  <si>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</si>
  <si>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</si>
  <si>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</si>
  <si>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</si>
  <si>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</si>
  <si>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</si>
  <si>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</si>
  <si>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</si>
  <si>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</si>
  <si>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</si>
  <si>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</si>
  <si>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</si>
  <si>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</si>
  <si>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</si>
  <si>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</si>
  <si>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</si>
  <si>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</si>
  <si>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</si>
  <si>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</si>
  <si>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</si>
  <si>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</si>
  <si>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</si>
  <si>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</si>
  <si>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</si>
  <si>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</si>
  <si>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</si>
  <si>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</si>
  <si>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</si>
  <si>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</si>
  <si>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</si>
  <si>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</si>
  <si>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</si>
  <si>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</si>
  <si>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</si>
  <si>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</si>
  <si>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</si>
  <si>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</si>
  <si>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</si>
  <si>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</si>
  <si>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</si>
  <si>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</si>
  <si>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</si>
  <si>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</si>
  <si>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</si>
  <si>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</si>
  <si>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</si>
  <si>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</si>
  <si>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</si>
  <si>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</si>
  <si>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</si>
  <si>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</si>
  <si>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</si>
  <si>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</si>
  <si>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</si>
  <si>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</si>
  <si>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</si>
  <si>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</si>
  <si>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</si>
  <si>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</si>
  <si>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</si>
  <si>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</si>
  <si>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</si>
  <si>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</si>
  <si>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</si>
  <si>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</si>
  <si>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</si>
  <si>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</si>
  <si>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</si>
  <si>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</si>
  <si>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</si>
  <si>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</si>
  <si>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</si>
  <si>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</si>
  <si>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</si>
  <si>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</si>
  <si>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</si>
  <si>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</si>
  <si>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出雲市</t>
  </si>
  <si>
    <t>法適用</t>
  </si>
  <si>
    <t>水道事業</t>
  </si>
  <si>
    <t>末端給水事業</t>
  </si>
  <si>
    <t>A3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</si>
  <si>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</si>
  <si>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</si>
  <si>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</si>
  <si>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</si>
  <si>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</si>
  <si>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</si>
  <si>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</si>
  <si>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</si>
  <si>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</si>
  <si>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</si>
  <si>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</si>
  <si>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</si>
  <si>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</si>
  <si>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</si>
  <si>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① 減価償却費が増加したため、前年度より低くなったが、類似団体と同水準となっている。
② 欠損金なし。
③ 現金・預金の増加により流動資産が増加したため、前年度より高くなったが、類似団体を下回っている。
④ 企業債現在高の減少及び給水収益が増加したため、前年度より低くなったが、類似団体を上回っている。
⑤ 給水原価の増加に比べ、供給単価の増加が上回ったため、前年度より高くなり、類似団体と同水準となっている。
⑥ 費用の増加及び年間総有収水量が減少したため、前年度より高くなり、類似団体を上回っている。
⑦ 一日平均配水量が減少したため、前年度より低くなったが、類似団体を上回っている。
⑧ 年間総配水量の減少に比べ、年間総有収水量の減少が上回ったため、前年度より低くなったが、類似団体を上回っている。</t>
    <phoneticPr fontId="4"/>
  </si>
  <si>
    <t xml:space="preserve">
① 償却対象資産の帳簿原価、減価償却累計額ともに増加したが、帳簿原価の増加に比べ、減価償却累計額の増加が多かったため、前年度より高くなったが、類似団体を下回っている。
② 計画的に管路更新を進めているが、基幹管路の整備を推進した影響もあり、法定耐用年数を超過した管路延長が増加したため、前年度より高くなり、類似団体を上回っている。
③ 計画的な管路更新により、更新した管路延長が増加したため、前年度より高くなり、類似団体を上回っている。</t>
    <phoneticPr fontId="4"/>
  </si>
  <si>
    <t xml:space="preserve"> 
　経営状況については、前年度と概ね同様の比率となったが、類似団体に比べ、流動比率は低く、企業債残高対給水収益比率は高くなっている。
　老朽化の状況については、類似団体に比べ、有形固定資産減価償却率は低いが、管路経年化率は高くなっており、今後も管路の更新需要が一層高まる見込みである。
　このような経営状況の中、令和2年4月に水道料金を改定し経営の安定化を図り、「出雲市水道事業ビジョン」に基づいた計画的な施設の更新と耐震化の取組を推進している。</t>
    <rPh sb="3" eb="5">
      <t>ケイエイ</t>
    </rPh>
    <rPh sb="5" eb="7">
      <t>ジョウキョウ</t>
    </rPh>
    <rPh sb="13" eb="16">
      <t>ゼンネンド</t>
    </rPh>
    <rPh sb="17" eb="18">
      <t>オオム</t>
    </rPh>
    <rPh sb="19" eb="21">
      <t>ドウヨウ</t>
    </rPh>
    <rPh sb="22" eb="24">
      <t>ヒリツ</t>
    </rPh>
    <rPh sb="30" eb="32">
      <t>ルイジ</t>
    </rPh>
    <rPh sb="32" eb="34">
      <t>ダンタイ</t>
    </rPh>
    <rPh sb="35" eb="36">
      <t>クラ</t>
    </rPh>
    <rPh sb="38" eb="40">
      <t>リュウドウ</t>
    </rPh>
    <rPh sb="40" eb="42">
      <t>ヒリツ</t>
    </rPh>
    <rPh sb="43" eb="44">
      <t>ヒク</t>
    </rPh>
    <rPh sb="46" eb="48">
      <t>キギョウ</t>
    </rPh>
    <rPh sb="48" eb="49">
      <t>サイ</t>
    </rPh>
    <rPh sb="49" eb="51">
      <t>ザンダカ</t>
    </rPh>
    <rPh sb="51" eb="52">
      <t>タイ</t>
    </rPh>
    <rPh sb="52" eb="54">
      <t>キュウスイ</t>
    </rPh>
    <rPh sb="54" eb="56">
      <t>シュウエキ</t>
    </rPh>
    <rPh sb="56" eb="58">
      <t>ヒリツ</t>
    </rPh>
    <rPh sb="59" eb="60">
      <t>タカ</t>
    </rPh>
    <rPh sb="69" eb="72">
      <t>ロウキュウカ</t>
    </rPh>
    <rPh sb="73" eb="75">
      <t>ジョウキョウ</t>
    </rPh>
    <rPh sb="81" eb="83">
      <t>ルイジ</t>
    </rPh>
    <rPh sb="83" eb="85">
      <t>ダンタイ</t>
    </rPh>
    <rPh sb="86" eb="87">
      <t>クラ</t>
    </rPh>
    <rPh sb="89" eb="91">
      <t>ユウケイ</t>
    </rPh>
    <rPh sb="91" eb="93">
      <t>コテイ</t>
    </rPh>
    <rPh sb="93" eb="95">
      <t>シサン</t>
    </rPh>
    <rPh sb="95" eb="97">
      <t>ゲンカ</t>
    </rPh>
    <rPh sb="97" eb="99">
      <t>ショウキャク</t>
    </rPh>
    <rPh sb="99" eb="100">
      <t>リツ</t>
    </rPh>
    <rPh sb="101" eb="102">
      <t>ヒク</t>
    </rPh>
    <rPh sb="105" eb="107">
      <t>カンロ</t>
    </rPh>
    <rPh sb="107" eb="110">
      <t>ケイネンカ</t>
    </rPh>
    <rPh sb="110" eb="111">
      <t>リツ</t>
    </rPh>
    <rPh sb="112" eb="113">
      <t>タカ</t>
    </rPh>
    <rPh sb="120" eb="122">
      <t>コンゴ</t>
    </rPh>
    <rPh sb="123" eb="125">
      <t>カンロ</t>
    </rPh>
    <rPh sb="126" eb="128">
      <t>コウシン</t>
    </rPh>
    <rPh sb="128" eb="130">
      <t>ジュヨウ</t>
    </rPh>
    <rPh sb="131" eb="133">
      <t>イッソウ</t>
    </rPh>
    <rPh sb="133" eb="134">
      <t>タカ</t>
    </rPh>
    <rPh sb="136" eb="138">
      <t>ミコ</t>
    </rPh>
    <rPh sb="150" eb="152">
      <t>ケイエイ</t>
    </rPh>
    <rPh sb="152" eb="154">
      <t>ジョウキョウ</t>
    </rPh>
    <rPh sb="155" eb="156">
      <t>ナカ</t>
    </rPh>
    <rPh sb="157" eb="159">
      <t>レイワ</t>
    </rPh>
    <rPh sb="160" eb="161">
      <t>ネン</t>
    </rPh>
    <rPh sb="162" eb="163">
      <t>ツキ</t>
    </rPh>
    <rPh sb="164" eb="166">
      <t>スイドウ</t>
    </rPh>
    <rPh sb="166" eb="168">
      <t>リョウキン</t>
    </rPh>
    <rPh sb="169" eb="171">
      <t>カイテイ</t>
    </rPh>
    <rPh sb="172" eb="174">
      <t>ケイエイ</t>
    </rPh>
    <rPh sb="175" eb="178">
      <t>アンテイカ</t>
    </rPh>
    <rPh sb="179" eb="180">
      <t>ハカ</t>
    </rPh>
    <rPh sb="183" eb="186">
      <t>イズモシ</t>
    </rPh>
    <rPh sb="186" eb="188">
      <t>スイドウ</t>
    </rPh>
    <rPh sb="188" eb="190">
      <t>ジギョウ</t>
    </rPh>
    <rPh sb="196" eb="197">
      <t>モト</t>
    </rPh>
    <rPh sb="200" eb="203">
      <t>ケイカクテキ</t>
    </rPh>
    <rPh sb="204" eb="206">
      <t>シセツ</t>
    </rPh>
    <rPh sb="207" eb="209">
      <t>コウシン</t>
    </rPh>
    <rPh sb="210" eb="213">
      <t>タイシンカ</t>
    </rPh>
    <rPh sb="214" eb="216">
      <t>トリクミ</t>
    </rPh>
    <rPh sb="217" eb="219">
      <t>スイシン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</si>
</sst>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0.83</c:v>
                </c:pt>
                <c:pt idx="2">
                  <c:v>0.63</c:v>
                </c:pt>
                <c:pt idx="3">
                  <c:v>0.67</c:v>
                </c:pt>
                <c:pt idx="4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C-408D-9A5A-DF0D533A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0.72</c:v>
                </c:pt>
                <c:pt idx="2">
                  <c:v>0.66</c:v>
                </c:pt>
                <c:pt idx="3">
                  <c:v>0.67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C-408D-9A5A-DF0D533A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64.400000000000006</c:v>
                </c:pt>
                <c:pt idx="1">
                  <c:v>63.2</c:v>
                </c:pt>
                <c:pt idx="2">
                  <c:v>63.99</c:v>
                </c:pt>
                <c:pt idx="3">
                  <c:v>67.37</c:v>
                </c:pt>
                <c:pt idx="4">
                  <c:v>66.89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9-4A9F-AF89-FD57F32CA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62.38</c:v>
                </c:pt>
                <c:pt idx="1">
                  <c:v>62.83</c:v>
                </c:pt>
                <c:pt idx="2">
                  <c:v>62.05</c:v>
                </c:pt>
                <c:pt idx="3">
                  <c:v>63.23</c:v>
                </c:pt>
                <c:pt idx="4">
                  <c:v>62.59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29-4A9F-AF89-FD57F32CA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91.95</c:v>
                </c:pt>
                <c:pt idx="1">
                  <c:v>92.34</c:v>
                </c:pt>
                <c:pt idx="2">
                  <c:v>92.37</c:v>
                </c:pt>
                <c:pt idx="3">
                  <c:v>92.74</c:v>
                </c:pt>
                <c:pt idx="4">
                  <c:v>92.45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9-41C7-B768-B3F59F72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89.17</c:v>
                </c:pt>
                <c:pt idx="1">
                  <c:v>88.86</c:v>
                </c:pt>
                <c:pt idx="2">
                  <c:v>89.11</c:v>
                </c:pt>
                <c:pt idx="3">
                  <c:v>89.35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9-41C7-B768-B3F59F72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105.88</c:v>
                </c:pt>
                <c:pt idx="1">
                  <c:v>105.37</c:v>
                </c:pt>
                <c:pt idx="2">
                  <c:v>105.54</c:v>
                </c:pt>
                <c:pt idx="3">
                  <c:v>110.44</c:v>
                </c:pt>
                <c:pt idx="4">
                  <c:v>110.17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C-419A-9AB2-77D329E25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113.68</c:v>
                </c:pt>
                <c:pt idx="1">
                  <c:v>113.82</c:v>
                </c:pt>
                <c:pt idx="2">
                  <c:v>112.82</c:v>
                </c:pt>
                <c:pt idx="3">
                  <c:v>111.21</c:v>
                </c:pt>
                <c:pt idx="4">
                  <c:v>111.89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C-419A-9AB2-77D329E25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38.909999999999997</c:v>
                </c:pt>
                <c:pt idx="1">
                  <c:v>40.020000000000003</c:v>
                </c:pt>
                <c:pt idx="2">
                  <c:v>41.74</c:v>
                </c:pt>
                <c:pt idx="3">
                  <c:v>42.34</c:v>
                </c:pt>
                <c:pt idx="4">
                  <c:v>43.71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4-4F7B-A266-9BE0B97E9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46.99</c:v>
                </c:pt>
                <c:pt idx="1">
                  <c:v>47.89</c:v>
                </c:pt>
                <c:pt idx="2">
                  <c:v>48.69</c:v>
                </c:pt>
                <c:pt idx="3">
                  <c:v>49.62</c:v>
                </c:pt>
                <c:pt idx="4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4-4F7B-A266-9BE0B97E9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23.36</c:v>
                </c:pt>
                <c:pt idx="1">
                  <c:v>24.93</c:v>
                </c:pt>
                <c:pt idx="2">
                  <c:v>26.39</c:v>
                </c:pt>
                <c:pt idx="3">
                  <c:v>28.97</c:v>
                </c:pt>
                <c:pt idx="4">
                  <c:v>31.34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5-4F19-9752-7D6F8D09E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15.83</c:v>
                </c:pt>
                <c:pt idx="1">
                  <c:v>16.899999999999999</c:v>
                </c:pt>
                <c:pt idx="2">
                  <c:v>18.260000000000002</c:v>
                </c:pt>
                <c:pt idx="3">
                  <c:v>19.510000000000002</c:v>
                </c:pt>
                <c:pt idx="4">
                  <c:v>21.19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5-4F19-9752-7D6F8D09E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8-4A4B-92F4-01CA9D150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8-4A4B-92F4-01CA9D150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167.05</c:v>
                </c:pt>
                <c:pt idx="1">
                  <c:v>134.34</c:v>
                </c:pt>
                <c:pt idx="2">
                  <c:v>157.66999999999999</c:v>
                </c:pt>
                <c:pt idx="3">
                  <c:v>150.62</c:v>
                </c:pt>
                <c:pt idx="4">
                  <c:v>151.38999999999999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2-40DA-B8F0-D9E6D58C9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337.49</c:v>
                </c:pt>
                <c:pt idx="1">
                  <c:v>335.6</c:v>
                </c:pt>
                <c:pt idx="2">
                  <c:v>358.91</c:v>
                </c:pt>
                <c:pt idx="3">
                  <c:v>360.96</c:v>
                </c:pt>
                <c:pt idx="4">
                  <c:v>351.29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2-40DA-B8F0-D9E6D58C9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585.96</c:v>
                </c:pt>
                <c:pt idx="1">
                  <c:v>574.41999999999996</c:v>
                </c:pt>
                <c:pt idx="2">
                  <c:v>551.86</c:v>
                </c:pt>
                <c:pt idx="3">
                  <c:v>483.59</c:v>
                </c:pt>
                <c:pt idx="4">
                  <c:v>460.16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F-4DBC-B14B-9EDAC9966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265.92</c:v>
                </c:pt>
                <c:pt idx="1">
                  <c:v>258.26</c:v>
                </c:pt>
                <c:pt idx="2">
                  <c:v>247.27</c:v>
                </c:pt>
                <c:pt idx="3">
                  <c:v>239.18</c:v>
                </c:pt>
                <c:pt idx="4">
                  <c:v>236.29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F-4DBC-B14B-9EDAC9966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95.93</c:v>
                </c:pt>
                <c:pt idx="1">
                  <c:v>96.79</c:v>
                </c:pt>
                <c:pt idx="2">
                  <c:v>97.32</c:v>
                </c:pt>
                <c:pt idx="3">
                  <c:v>104.36</c:v>
                </c:pt>
                <c:pt idx="4">
                  <c:v>104.61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C-4B78-AE47-7A62B4190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105.86</c:v>
                </c:pt>
                <c:pt idx="1">
                  <c:v>106.07</c:v>
                </c:pt>
                <c:pt idx="2">
                  <c:v>105.34</c:v>
                </c:pt>
                <c:pt idx="3">
                  <c:v>101.89</c:v>
                </c:pt>
                <c:pt idx="4">
                  <c:v>104.33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C-4B78-AE47-7A62B4190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166.84</c:v>
                </c:pt>
                <c:pt idx="1">
                  <c:v>165.53</c:v>
                </c:pt>
                <c:pt idx="2">
                  <c:v>164.8</c:v>
                </c:pt>
                <c:pt idx="3">
                  <c:v>168.07</c:v>
                </c:pt>
                <c:pt idx="4">
                  <c:v>170.9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9-4215-9D24-019AF3DA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158.58000000000001</c:v>
                </c:pt>
                <c:pt idx="1">
                  <c:v>159.22</c:v>
                </c:pt>
                <c:pt idx="2">
                  <c:v>159.6</c:v>
                </c:pt>
                <c:pt idx="3">
                  <c:v>156.32</c:v>
                </c:pt>
                <c:pt idx="4">
                  <c:v>157.4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9-4215-9D24-019AF3DA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島根県　出雲市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A3</v>
      </c>
      <c r="X8" s="44"/>
      <c r="Y8" s="44"/>
      <c r="Z8" s="44"/>
      <c r="AA8" s="44"/>
      <c r="AB8" s="44"/>
      <c r="AC8" s="44"/>
      <c r="AD8" s="44" t="str">
        <f>データ!$M$6</f>
        <v>自治体職員</v>
      </c>
      <c r="AE8" s="44"/>
      <c r="AF8" s="44"/>
      <c r="AG8" s="44"/>
      <c r="AH8" s="44"/>
      <c r="AI8" s="44"/>
      <c r="AJ8" s="44"/>
      <c r="AK8" s="2"/>
      <c r="AL8" s="45">
        <f>データ!$R$6</f>
        <v>174693</v>
      </c>
      <c r="AM8" s="45"/>
      <c r="AN8" s="45"/>
      <c r="AO8" s="45"/>
      <c r="AP8" s="45"/>
      <c r="AQ8" s="45"/>
      <c r="AR8" s="45"/>
      <c r="AS8" s="45"/>
      <c r="AT8" s="46">
        <f>データ!$S$6</f>
        <v>624.32000000000005</v>
      </c>
      <c r="AU8" s="47"/>
      <c r="AV8" s="47"/>
      <c r="AW8" s="47"/>
      <c r="AX8" s="47"/>
      <c r="AY8" s="47"/>
      <c r="AZ8" s="47"/>
      <c r="BA8" s="47"/>
      <c r="BB8" s="48">
        <f>データ!$T$6</f>
        <v>279.81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66.16</v>
      </c>
      <c r="J10" s="47"/>
      <c r="K10" s="47"/>
      <c r="L10" s="47"/>
      <c r="M10" s="47"/>
      <c r="N10" s="47"/>
      <c r="O10" s="81"/>
      <c r="P10" s="48">
        <f>データ!$P$6</f>
        <v>81.849999999999994</v>
      </c>
      <c r="Q10" s="48"/>
      <c r="R10" s="48"/>
      <c r="S10" s="48"/>
      <c r="T10" s="48"/>
      <c r="U10" s="48"/>
      <c r="V10" s="48"/>
      <c r="W10" s="45">
        <f>データ!$Q$6</f>
        <v>3330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142605</v>
      </c>
      <c r="AM10" s="45"/>
      <c r="AN10" s="45"/>
      <c r="AO10" s="45"/>
      <c r="AP10" s="45"/>
      <c r="AQ10" s="45"/>
      <c r="AR10" s="45"/>
      <c r="AS10" s="45"/>
      <c r="AT10" s="46">
        <f>データ!$V$6</f>
        <v>236.48</v>
      </c>
      <c r="AU10" s="47"/>
      <c r="AV10" s="47"/>
      <c r="AW10" s="47"/>
      <c r="AX10" s="47"/>
      <c r="AY10" s="47"/>
      <c r="AZ10" s="47"/>
      <c r="BA10" s="47"/>
      <c r="BB10" s="48">
        <f>データ!$W$6</f>
        <v>603.03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2" t="s">
        <v>112</v>
      </c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4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2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4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2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4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4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2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4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2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4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2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2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2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4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2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2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4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2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2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4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2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4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2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2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4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2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4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2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4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2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4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2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4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2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4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2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4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2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4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2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4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2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4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2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4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2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4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2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82" t="s">
        <v>113</v>
      </c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4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82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4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82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4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82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4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82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4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82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4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82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4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82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4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82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4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82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4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82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4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82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4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82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4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2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4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2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4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82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4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82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114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/qHfiPA+cV768jW6zNxGTTXOS0P8agmqfPAB/BmrssEIloqWkxFNoiMz6XOqEyomQqdTauUwOZDpTac9QGaWzw==" saltValue="lzbKWvLVAQr6ViCN4nm61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6" t="s">
        <v>50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2" t="s">
        <v>51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52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85" t="s">
        <v>54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55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56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57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58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59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60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61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62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63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64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322032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島根県　出雲市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A3</v>
      </c>
      <c r="M6" s="20" t="str">
        <f t="shared" si="3"/>
        <v>自治体職員</v>
      </c>
      <c r="N6" s="21" t="str">
        <f t="shared" si="3"/>
        <v>-</v>
      </c>
      <c r="O6" s="21">
        <f t="shared" si="3"/>
        <v>66.16</v>
      </c>
      <c r="P6" s="21">
        <f t="shared" si="3"/>
        <v>81.849999999999994</v>
      </c>
      <c r="Q6" s="21">
        <f t="shared" si="3"/>
        <v>3330</v>
      </c>
      <c r="R6" s="21">
        <f t="shared" si="3"/>
        <v>174693</v>
      </c>
      <c r="S6" s="21">
        <f t="shared" si="3"/>
        <v>624.32000000000005</v>
      </c>
      <c r="T6" s="21">
        <f t="shared" si="3"/>
        <v>279.81</v>
      </c>
      <c r="U6" s="21">
        <f t="shared" si="3"/>
        <v>142605</v>
      </c>
      <c r="V6" s="21">
        <f t="shared" si="3"/>
        <v>236.48</v>
      </c>
      <c r="W6" s="21">
        <f t="shared" si="3"/>
        <v>603.03</v>
      </c>
      <c r="X6" s="22">
        <f>IF(X7="",NA(),X7)</f>
        <v>105.88</v>
      </c>
      <c r="Y6" s="22">
        <f t="shared" ref="Y6:AG6" si="4">IF(Y7="",NA(),Y7)</f>
        <v>105.37</v>
      </c>
      <c r="Z6" s="22">
        <f t="shared" si="4"/>
        <v>105.54</v>
      </c>
      <c r="AA6" s="22">
        <f t="shared" si="4"/>
        <v>110.44</v>
      </c>
      <c r="AB6" s="22">
        <f t="shared" si="4"/>
        <v>110.17</v>
      </c>
      <c r="AC6" s="22">
        <f t="shared" si="4"/>
        <v>113.68</v>
      </c>
      <c r="AD6" s="22">
        <f t="shared" si="4"/>
        <v>113.82</v>
      </c>
      <c r="AE6" s="22">
        <f t="shared" si="4"/>
        <v>112.82</v>
      </c>
      <c r="AF6" s="22">
        <f t="shared" si="4"/>
        <v>111.21</v>
      </c>
      <c r="AG6" s="22">
        <f t="shared" si="4"/>
        <v>111.89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0.03</v>
      </c>
      <c r="AO6" s="21">
        <f t="shared" si="5"/>
        <v>0</v>
      </c>
      <c r="AP6" s="21">
        <f t="shared" si="5"/>
        <v>0</v>
      </c>
      <c r="AQ6" s="21">
        <f t="shared" si="5"/>
        <v>0</v>
      </c>
      <c r="AR6" s="22">
        <f t="shared" si="5"/>
        <v>0.45</v>
      </c>
      <c r="AS6" s="21" t="str">
        <f>IF(AS7="","",IF(AS7="-","【-】","【"&amp;SUBSTITUTE(TEXT(AS7,"#,##0.00"),"-","△")&amp;"】"))</f>
        <v>【1.30】</v>
      </c>
      <c r="AT6" s="22">
        <f>IF(AT7="",NA(),AT7)</f>
        <v>167.05</v>
      </c>
      <c r="AU6" s="22">
        <f t="shared" ref="AU6:BC6" si="6">IF(AU7="",NA(),AU7)</f>
        <v>134.34</v>
      </c>
      <c r="AV6" s="22">
        <f t="shared" si="6"/>
        <v>157.66999999999999</v>
      </c>
      <c r="AW6" s="22">
        <f t="shared" si="6"/>
        <v>150.62</v>
      </c>
      <c r="AX6" s="22">
        <f t="shared" si="6"/>
        <v>151.38999999999999</v>
      </c>
      <c r="AY6" s="22">
        <f t="shared" si="6"/>
        <v>337.49</v>
      </c>
      <c r="AZ6" s="22">
        <f t="shared" si="6"/>
        <v>335.6</v>
      </c>
      <c r="BA6" s="22">
        <f t="shared" si="6"/>
        <v>358.91</v>
      </c>
      <c r="BB6" s="22">
        <f t="shared" si="6"/>
        <v>360.96</v>
      </c>
      <c r="BC6" s="22">
        <f t="shared" si="6"/>
        <v>351.29</v>
      </c>
      <c r="BD6" s="21" t="str">
        <f>IF(BD7="","",IF(BD7="-","【-】","【"&amp;SUBSTITUTE(TEXT(BD7,"#,##0.00"),"-","△")&amp;"】"))</f>
        <v>【261.51】</v>
      </c>
      <c r="BE6" s="22">
        <f>IF(BE7="",NA(),BE7)</f>
        <v>585.96</v>
      </c>
      <c r="BF6" s="22">
        <f t="shared" ref="BF6:BN6" si="7">IF(BF7="",NA(),BF7)</f>
        <v>574.41999999999996</v>
      </c>
      <c r="BG6" s="22">
        <f t="shared" si="7"/>
        <v>551.86</v>
      </c>
      <c r="BH6" s="22">
        <f t="shared" si="7"/>
        <v>483.59</v>
      </c>
      <c r="BI6" s="22">
        <f t="shared" si="7"/>
        <v>460.16</v>
      </c>
      <c r="BJ6" s="22">
        <f t="shared" si="7"/>
        <v>265.92</v>
      </c>
      <c r="BK6" s="22">
        <f t="shared" si="7"/>
        <v>258.26</v>
      </c>
      <c r="BL6" s="22">
        <f t="shared" si="7"/>
        <v>247.27</v>
      </c>
      <c r="BM6" s="22">
        <f t="shared" si="7"/>
        <v>239.18</v>
      </c>
      <c r="BN6" s="22">
        <f t="shared" si="7"/>
        <v>236.29</v>
      </c>
      <c r="BO6" s="21" t="str">
        <f>IF(BO7="","",IF(BO7="-","【-】","【"&amp;SUBSTITUTE(TEXT(BO7,"#,##0.00"),"-","△")&amp;"】"))</f>
        <v>【265.16】</v>
      </c>
      <c r="BP6" s="22">
        <f>IF(BP7="",NA(),BP7)</f>
        <v>95.93</v>
      </c>
      <c r="BQ6" s="22">
        <f t="shared" ref="BQ6:BY6" si="8">IF(BQ7="",NA(),BQ7)</f>
        <v>96.79</v>
      </c>
      <c r="BR6" s="22">
        <f t="shared" si="8"/>
        <v>97.32</v>
      </c>
      <c r="BS6" s="22">
        <f t="shared" si="8"/>
        <v>104.36</v>
      </c>
      <c r="BT6" s="22">
        <f t="shared" si="8"/>
        <v>104.61</v>
      </c>
      <c r="BU6" s="22">
        <f t="shared" si="8"/>
        <v>105.86</v>
      </c>
      <c r="BV6" s="22">
        <f t="shared" si="8"/>
        <v>106.07</v>
      </c>
      <c r="BW6" s="22">
        <f t="shared" si="8"/>
        <v>105.34</v>
      </c>
      <c r="BX6" s="22">
        <f t="shared" si="8"/>
        <v>101.89</v>
      </c>
      <c r="BY6" s="22">
        <f t="shared" si="8"/>
        <v>104.33</v>
      </c>
      <c r="BZ6" s="21" t="str">
        <f>IF(BZ7="","",IF(BZ7="-","【-】","【"&amp;SUBSTITUTE(TEXT(BZ7,"#,##0.00"),"-","△")&amp;"】"))</f>
        <v>【102.35】</v>
      </c>
      <c r="CA6" s="22">
        <f>IF(CA7="",NA(),CA7)</f>
        <v>166.84</v>
      </c>
      <c r="CB6" s="22">
        <f t="shared" ref="CB6:CJ6" si="9">IF(CB7="",NA(),CB7)</f>
        <v>165.53</v>
      </c>
      <c r="CC6" s="22">
        <f t="shared" si="9"/>
        <v>164.8</v>
      </c>
      <c r="CD6" s="22">
        <f t="shared" si="9"/>
        <v>168.07</v>
      </c>
      <c r="CE6" s="22">
        <f t="shared" si="9"/>
        <v>170.9</v>
      </c>
      <c r="CF6" s="22">
        <f t="shared" si="9"/>
        <v>158.58000000000001</v>
      </c>
      <c r="CG6" s="22">
        <f t="shared" si="9"/>
        <v>159.22</v>
      </c>
      <c r="CH6" s="22">
        <f t="shared" si="9"/>
        <v>159.6</v>
      </c>
      <c r="CI6" s="22">
        <f t="shared" si="9"/>
        <v>156.32</v>
      </c>
      <c r="CJ6" s="22">
        <f t="shared" si="9"/>
        <v>157.4</v>
      </c>
      <c r="CK6" s="21" t="str">
        <f>IF(CK7="","",IF(CK7="-","【-】","【"&amp;SUBSTITUTE(TEXT(CK7,"#,##0.00"),"-","△")&amp;"】"))</f>
        <v>【167.74】</v>
      </c>
      <c r="CL6" s="22">
        <f>IF(CL7="",NA(),CL7)</f>
        <v>64.400000000000006</v>
      </c>
      <c r="CM6" s="22">
        <f t="shared" ref="CM6:CU6" si="10">IF(CM7="",NA(),CM7)</f>
        <v>63.2</v>
      </c>
      <c r="CN6" s="22">
        <f t="shared" si="10"/>
        <v>63.99</v>
      </c>
      <c r="CO6" s="22">
        <f t="shared" si="10"/>
        <v>67.37</v>
      </c>
      <c r="CP6" s="22">
        <f t="shared" si="10"/>
        <v>66.89</v>
      </c>
      <c r="CQ6" s="22">
        <f t="shared" si="10"/>
        <v>62.38</v>
      </c>
      <c r="CR6" s="22">
        <f t="shared" si="10"/>
        <v>62.83</v>
      </c>
      <c r="CS6" s="22">
        <f t="shared" si="10"/>
        <v>62.05</v>
      </c>
      <c r="CT6" s="22">
        <f t="shared" si="10"/>
        <v>63.23</v>
      </c>
      <c r="CU6" s="22">
        <f t="shared" si="10"/>
        <v>62.59</v>
      </c>
      <c r="CV6" s="21" t="str">
        <f>IF(CV7="","",IF(CV7="-","【-】","【"&amp;SUBSTITUTE(TEXT(CV7,"#,##0.00"),"-","△")&amp;"】"))</f>
        <v>【60.29】</v>
      </c>
      <c r="CW6" s="22">
        <f>IF(CW7="",NA(),CW7)</f>
        <v>91.95</v>
      </c>
      <c r="CX6" s="22">
        <f t="shared" ref="CX6:DF6" si="11">IF(CX7="",NA(),CX7)</f>
        <v>92.34</v>
      </c>
      <c r="CY6" s="22">
        <f t="shared" si="11"/>
        <v>92.37</v>
      </c>
      <c r="CZ6" s="22">
        <f t="shared" si="11"/>
        <v>92.74</v>
      </c>
      <c r="DA6" s="22">
        <f t="shared" si="11"/>
        <v>92.45</v>
      </c>
      <c r="DB6" s="22">
        <f t="shared" si="11"/>
        <v>89.17</v>
      </c>
      <c r="DC6" s="22">
        <f t="shared" si="11"/>
        <v>88.86</v>
      </c>
      <c r="DD6" s="22">
        <f t="shared" si="11"/>
        <v>89.11</v>
      </c>
      <c r="DE6" s="22">
        <f t="shared" si="11"/>
        <v>89.35</v>
      </c>
      <c r="DF6" s="22">
        <f t="shared" si="11"/>
        <v>89.7</v>
      </c>
      <c r="DG6" s="21" t="str">
        <f>IF(DG7="","",IF(DG7="-","【-】","【"&amp;SUBSTITUTE(TEXT(DG7,"#,##0.00"),"-","△")&amp;"】"))</f>
        <v>【90.12】</v>
      </c>
      <c r="DH6" s="22">
        <f>IF(DH7="",NA(),DH7)</f>
        <v>38.909999999999997</v>
      </c>
      <c r="DI6" s="22">
        <f t="shared" ref="DI6:DQ6" si="12">IF(DI7="",NA(),DI7)</f>
        <v>40.020000000000003</v>
      </c>
      <c r="DJ6" s="22">
        <f t="shared" si="12"/>
        <v>41.74</v>
      </c>
      <c r="DK6" s="22">
        <f t="shared" si="12"/>
        <v>42.34</v>
      </c>
      <c r="DL6" s="22">
        <f t="shared" si="12"/>
        <v>43.71</v>
      </c>
      <c r="DM6" s="22">
        <f t="shared" si="12"/>
        <v>46.99</v>
      </c>
      <c r="DN6" s="22">
        <f t="shared" si="12"/>
        <v>47.89</v>
      </c>
      <c r="DO6" s="22">
        <f t="shared" si="12"/>
        <v>48.69</v>
      </c>
      <c r="DP6" s="22">
        <f t="shared" si="12"/>
        <v>49.62</v>
      </c>
      <c r="DQ6" s="22">
        <f t="shared" si="12"/>
        <v>50.5</v>
      </c>
      <c r="DR6" s="21" t="str">
        <f>IF(DR7="","",IF(DR7="-","【-】","【"&amp;SUBSTITUTE(TEXT(DR7,"#,##0.00"),"-","△")&amp;"】"))</f>
        <v>【50.88】</v>
      </c>
      <c r="DS6" s="22">
        <f>IF(DS7="",NA(),DS7)</f>
        <v>23.36</v>
      </c>
      <c r="DT6" s="22">
        <f t="shared" ref="DT6:EB6" si="13">IF(DT7="",NA(),DT7)</f>
        <v>24.93</v>
      </c>
      <c r="DU6" s="22">
        <f t="shared" si="13"/>
        <v>26.39</v>
      </c>
      <c r="DV6" s="22">
        <f t="shared" si="13"/>
        <v>28.97</v>
      </c>
      <c r="DW6" s="22">
        <f t="shared" si="13"/>
        <v>31.34</v>
      </c>
      <c r="DX6" s="22">
        <f t="shared" si="13"/>
        <v>15.83</v>
      </c>
      <c r="DY6" s="22">
        <f t="shared" si="13"/>
        <v>16.899999999999999</v>
      </c>
      <c r="DZ6" s="22">
        <f t="shared" si="13"/>
        <v>18.260000000000002</v>
      </c>
      <c r="EA6" s="22">
        <f t="shared" si="13"/>
        <v>19.510000000000002</v>
      </c>
      <c r="EB6" s="22">
        <f t="shared" si="13"/>
        <v>21.19</v>
      </c>
      <c r="EC6" s="21" t="str">
        <f>IF(EC7="","",IF(EC7="-","【-】","【"&amp;SUBSTITUTE(TEXT(EC7,"#,##0.00"),"-","△")&amp;"】"))</f>
        <v>【22.30】</v>
      </c>
      <c r="ED6" s="22">
        <f>IF(ED7="",NA(),ED7)</f>
        <v>0.56000000000000005</v>
      </c>
      <c r="EE6" s="22">
        <f t="shared" ref="EE6:EM6" si="14">IF(EE7="",NA(),EE7)</f>
        <v>0.83</v>
      </c>
      <c r="EF6" s="22">
        <f t="shared" si="14"/>
        <v>0.63</v>
      </c>
      <c r="EG6" s="22">
        <f t="shared" si="14"/>
        <v>0.67</v>
      </c>
      <c r="EH6" s="22">
        <f t="shared" si="14"/>
        <v>0.86</v>
      </c>
      <c r="EI6" s="22">
        <f t="shared" si="14"/>
        <v>0.74</v>
      </c>
      <c r="EJ6" s="22">
        <f t="shared" si="14"/>
        <v>0.72</v>
      </c>
      <c r="EK6" s="22">
        <f t="shared" si="14"/>
        <v>0.66</v>
      </c>
      <c r="EL6" s="22">
        <f t="shared" si="14"/>
        <v>0.67</v>
      </c>
      <c r="EM6" s="22">
        <f t="shared" si="14"/>
        <v>0.62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322032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66.16</v>
      </c>
      <c r="P7" s="25">
        <v>81.849999999999994</v>
      </c>
      <c r="Q7" s="25">
        <v>3330</v>
      </c>
      <c r="R7" s="25">
        <v>174693</v>
      </c>
      <c r="S7" s="25">
        <v>624.32000000000005</v>
      </c>
      <c r="T7" s="25">
        <v>279.81</v>
      </c>
      <c r="U7" s="25">
        <v>142605</v>
      </c>
      <c r="V7" s="25">
        <v>236.48</v>
      </c>
      <c r="W7" s="25">
        <v>603.03</v>
      </c>
      <c r="X7" s="25">
        <v>105.88</v>
      </c>
      <c r="Y7" s="25">
        <v>105.37</v>
      </c>
      <c r="Z7" s="25">
        <v>105.54</v>
      </c>
      <c r="AA7" s="25">
        <v>110.44</v>
      </c>
      <c r="AB7" s="25">
        <v>110.17</v>
      </c>
      <c r="AC7" s="25">
        <v>113.68</v>
      </c>
      <c r="AD7" s="25">
        <v>113.82</v>
      </c>
      <c r="AE7" s="25">
        <v>112.82</v>
      </c>
      <c r="AF7" s="25">
        <v>111.21</v>
      </c>
      <c r="AG7" s="25">
        <v>111.89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0.03</v>
      </c>
      <c r="AO7" s="25">
        <v>0</v>
      </c>
      <c r="AP7" s="25">
        <v>0</v>
      </c>
      <c r="AQ7" s="25">
        <v>0</v>
      </c>
      <c r="AR7" s="25">
        <v>0.45</v>
      </c>
      <c r="AS7" s="25">
        <v>1.3</v>
      </c>
      <c r="AT7" s="25">
        <v>167.05</v>
      </c>
      <c r="AU7" s="25">
        <v>134.34</v>
      </c>
      <c r="AV7" s="25">
        <v>157.66999999999999</v>
      </c>
      <c r="AW7" s="25">
        <v>150.62</v>
      </c>
      <c r="AX7" s="25">
        <v>151.38999999999999</v>
      </c>
      <c r="AY7" s="25">
        <v>337.49</v>
      </c>
      <c r="AZ7" s="25">
        <v>335.6</v>
      </c>
      <c r="BA7" s="25">
        <v>358.91</v>
      </c>
      <c r="BB7" s="25">
        <v>360.96</v>
      </c>
      <c r="BC7" s="25">
        <v>351.29</v>
      </c>
      <c r="BD7" s="25">
        <v>261.51</v>
      </c>
      <c r="BE7" s="25">
        <v>585.96</v>
      </c>
      <c r="BF7" s="25">
        <v>574.41999999999996</v>
      </c>
      <c r="BG7" s="25">
        <v>551.86</v>
      </c>
      <c r="BH7" s="25">
        <v>483.59</v>
      </c>
      <c r="BI7" s="25">
        <v>460.16</v>
      </c>
      <c r="BJ7" s="25">
        <v>265.92</v>
      </c>
      <c r="BK7" s="25">
        <v>258.26</v>
      </c>
      <c r="BL7" s="25">
        <v>247.27</v>
      </c>
      <c r="BM7" s="25">
        <v>239.18</v>
      </c>
      <c r="BN7" s="25">
        <v>236.29</v>
      </c>
      <c r="BO7" s="25">
        <v>265.16000000000003</v>
      </c>
      <c r="BP7" s="25">
        <v>95.93</v>
      </c>
      <c r="BQ7" s="25">
        <v>96.79</v>
      </c>
      <c r="BR7" s="25">
        <v>97.32</v>
      </c>
      <c r="BS7" s="25">
        <v>104.36</v>
      </c>
      <c r="BT7" s="25">
        <v>104.61</v>
      </c>
      <c r="BU7" s="25">
        <v>105.86</v>
      </c>
      <c r="BV7" s="25">
        <v>106.07</v>
      </c>
      <c r="BW7" s="25">
        <v>105.34</v>
      </c>
      <c r="BX7" s="25">
        <v>101.89</v>
      </c>
      <c r="BY7" s="25">
        <v>104.33</v>
      </c>
      <c r="BZ7" s="25">
        <v>102.35</v>
      </c>
      <c r="CA7" s="25">
        <v>166.84</v>
      </c>
      <c r="CB7" s="25">
        <v>165.53</v>
      </c>
      <c r="CC7" s="25">
        <v>164.8</v>
      </c>
      <c r="CD7" s="25">
        <v>168.07</v>
      </c>
      <c r="CE7" s="25">
        <v>170.9</v>
      </c>
      <c r="CF7" s="25">
        <v>158.58000000000001</v>
      </c>
      <c r="CG7" s="25">
        <v>159.22</v>
      </c>
      <c r="CH7" s="25">
        <v>159.6</v>
      </c>
      <c r="CI7" s="25">
        <v>156.32</v>
      </c>
      <c r="CJ7" s="25">
        <v>157.4</v>
      </c>
      <c r="CK7" s="25">
        <v>167.74</v>
      </c>
      <c r="CL7" s="25">
        <v>64.400000000000006</v>
      </c>
      <c r="CM7" s="25">
        <v>63.2</v>
      </c>
      <c r="CN7" s="25">
        <v>63.99</v>
      </c>
      <c r="CO7" s="25">
        <v>67.37</v>
      </c>
      <c r="CP7" s="25">
        <v>66.89</v>
      </c>
      <c r="CQ7" s="25">
        <v>62.38</v>
      </c>
      <c r="CR7" s="25">
        <v>62.83</v>
      </c>
      <c r="CS7" s="25">
        <v>62.05</v>
      </c>
      <c r="CT7" s="25">
        <v>63.23</v>
      </c>
      <c r="CU7" s="25">
        <v>62.59</v>
      </c>
      <c r="CV7" s="25">
        <v>60.29</v>
      </c>
      <c r="CW7" s="25">
        <v>91.95</v>
      </c>
      <c r="CX7" s="25">
        <v>92.34</v>
      </c>
      <c r="CY7" s="25">
        <v>92.37</v>
      </c>
      <c r="CZ7" s="25">
        <v>92.74</v>
      </c>
      <c r="DA7" s="25">
        <v>92.45</v>
      </c>
      <c r="DB7" s="25">
        <v>89.17</v>
      </c>
      <c r="DC7" s="25">
        <v>88.86</v>
      </c>
      <c r="DD7" s="25">
        <v>89.11</v>
      </c>
      <c r="DE7" s="25">
        <v>89.35</v>
      </c>
      <c r="DF7" s="25">
        <v>89.7</v>
      </c>
      <c r="DG7" s="25">
        <v>90.12</v>
      </c>
      <c r="DH7" s="25">
        <v>38.909999999999997</v>
      </c>
      <c r="DI7" s="25">
        <v>40.020000000000003</v>
      </c>
      <c r="DJ7" s="25">
        <v>41.74</v>
      </c>
      <c r="DK7" s="25">
        <v>42.34</v>
      </c>
      <c r="DL7" s="25">
        <v>43.71</v>
      </c>
      <c r="DM7" s="25">
        <v>46.99</v>
      </c>
      <c r="DN7" s="25">
        <v>47.89</v>
      </c>
      <c r="DO7" s="25">
        <v>48.69</v>
      </c>
      <c r="DP7" s="25">
        <v>49.62</v>
      </c>
      <c r="DQ7" s="25">
        <v>50.5</v>
      </c>
      <c r="DR7" s="25">
        <v>50.88</v>
      </c>
      <c r="DS7" s="25">
        <v>23.36</v>
      </c>
      <c r="DT7" s="25">
        <v>24.93</v>
      </c>
      <c r="DU7" s="25">
        <v>26.39</v>
      </c>
      <c r="DV7" s="25">
        <v>28.97</v>
      </c>
      <c r="DW7" s="25">
        <v>31.34</v>
      </c>
      <c r="DX7" s="25">
        <v>15.83</v>
      </c>
      <c r="DY7" s="25">
        <v>16.899999999999999</v>
      </c>
      <c r="DZ7" s="25">
        <v>18.260000000000002</v>
      </c>
      <c r="EA7" s="25">
        <v>19.510000000000002</v>
      </c>
      <c r="EB7" s="25">
        <v>21.19</v>
      </c>
      <c r="EC7" s="25">
        <v>22.3</v>
      </c>
      <c r="ED7" s="25">
        <v>0.56000000000000005</v>
      </c>
      <c r="EE7" s="25">
        <v>0.83</v>
      </c>
      <c r="EF7" s="25">
        <v>0.63</v>
      </c>
      <c r="EG7" s="25">
        <v>0.67</v>
      </c>
      <c r="EH7" s="25">
        <v>0.86</v>
      </c>
      <c r="EI7" s="25">
        <v>0.74</v>
      </c>
      <c r="EJ7" s="25">
        <v>0.72</v>
      </c>
      <c r="EK7" s="25">
        <v>0.66</v>
      </c>
      <c r="EL7" s="25">
        <v>0.67</v>
      </c>
      <c r="EM7" s="25">
        <v>0.62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2023-02-11T02:55:02Z</cp:lastPrinted>
  <dcterms:created xsi:type="dcterms:W3CDTF">2022-12-01T01:03:08Z</dcterms:created>
  <dcterms:modified xsi:type="dcterms:W3CDTF">2023-02-11T02:58:20Z</dcterms:modified>
  <cp:category/>
</cp:coreProperties>
</file>