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svrfile\保存\01本庁\12保_下水道\R04年度\G01各課提出\総務部\財政課\R5.2.3〆　公営企業に係る「経営比較分析表」の分析等について\特別会計\"/>
    </mc:Choice>
  </mc:AlternateContent>
  <workbookProtection workbookAlgorithmName="SHA-512" workbookHashValue="9vv3g1mN+2FoFf5apLp95R2bC2fiw2buNCV8rXf/PhtLPEcN9SjlDHcFpj3cqGxmwtkJmuVQmB0RqiTvwum50g==" workbookSaltValue="FwdFTXeLXJe3cwao/NuvFA=="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AD10" i="4" s="1"/>
  <c r="Q6" i="5"/>
  <c r="W10" i="4" s="1"/>
  <c r="P6" i="5"/>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P10" i="4"/>
  <c r="I10" i="4"/>
  <c r="AT8" i="4"/>
  <c r="AL8" i="4"/>
  <c r="P8" i="4"/>
  <c r="I8" i="4"/>
</calcChain>
</file>

<file path=xl/sharedStrings.xml><?xml version="1.0" encoding="utf-8"?>
<sst xmlns="http://schemas.openxmlformats.org/spreadsheetml/2006/main" count="236" uniqueCount="122">
  <si>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</si>
  <si>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</si>
  <si>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</si>
  <si>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</si>
  <si>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</si>
  <si>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</si>
  <si>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</si>
  <si>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</si>
  <si>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</si>
  <si>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</si>
  <si>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</si>
  <si>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</si>
  <si>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</si>
  <si>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</si>
  <si>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</si>
  <si>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</si>
  <si>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</si>
  <si>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</si>
  <si>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</si>
  <si>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</si>
  <si>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</si>
  <si>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</si>
  <si>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</si>
  <si>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</si>
  <si>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</si>
  <si>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</si>
  <si>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</si>
  <si>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</si>
  <si>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</si>
  <si>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</si>
  <si>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</si>
  <si>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</si>
  <si>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</si>
  <si>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</si>
  <si>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</si>
  <si>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</si>
  <si>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</si>
  <si>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</si>
  <si>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</si>
  <si>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</si>
  <si>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</si>
  <si>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</si>
  <si>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</si>
  <si>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</si>
  <si>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</si>
  <si>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</si>
  <si>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</si>
  <si>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</si>
  <si>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</si>
  <si>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</si>
  <si>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</si>
  <si>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</si>
  <si>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</si>
  <si>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</si>
  <si>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</si>
  <si>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</si>
  <si>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</si>
  <si>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</si>
  <si>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</si>
  <si>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</si>
  <si>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</si>
  <si>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</si>
  <si>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</si>
  <si>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</si>
  <si>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</si>
  <si>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</si>
  <si>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</si>
  <si>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</si>
  <si>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</si>
  <si>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</si>
  <si>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</si>
  <si>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</si>
  <si>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</si>
  <si>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</si>
  <si>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</si>
  <si>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</si>
  <si>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</si>
  <si>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</si>
  <si>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</si>
  <si>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</si>
  <si>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</si>
  <si>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</si>
  <si>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</si>
  <si>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</si>
  <si>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</si>
  <si>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</si>
  <si>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</si>
  <si>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</si>
  <si>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</si>
  <si>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</si>
  <si>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</si>
  <si>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</si>
  <si>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</si>
  <si>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</si>
  <si>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</si>
  <si>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</si>
  <si>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</si>
  <si>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</si>
  <si>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</si>
  <si>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浜田市</t>
  </si>
  <si>
    <t>法非適用</t>
  </si>
  <si>
    <t>下水道事業</t>
  </si>
  <si>
    <t>漁業集落排水</t>
  </si>
  <si>
    <t>H1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</si>
  <si>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</si>
  <si>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</si>
  <si>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</si>
  <si>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</si>
  <si>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</si>
  <si>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</si>
  <si>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</si>
  <si>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</si>
  <si>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</si>
  <si>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</si>
  <si>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</si>
  <si>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</si>
  <si>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</si>
  <si>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</si>
  <si>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</si>
  <si>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r>
      <t>　収益的収支比率は、総収益が前年度に比べ減額となっていることに対し、総費用は令和2年度以降実施している公営企業会計適用事業の影響で高止まりしており、年々悪化している。
　なお、収入の大半を一般会計からの繰入金に依存していること、今後の更新投資等に充てる財源が確保されていないこと等、経営面での課題が大きい。
　企業債残高対事業規模比率は、分流式下水道に要する経費として地方債現在高に対する一般会計の負担率が高いことから、当年度も比率が低く、類似団体と比較しても大幅に低くなっている。
　経費回収率は、公営企業会計適用事業の実施により総費用が高止まりしていることから、前年度に比べ悪化している。引き続き継続的な歳出の縮減に取り組む必要がある。
　汚水処理原価は、</t>
    </r>
    <r>
      <rPr>
        <sz val="11"/>
        <rFont val="ＭＳ ゴシック"/>
        <family val="3"/>
        <charset val="128"/>
      </rPr>
      <t>汚水処理費の増加により</t>
    </r>
    <r>
      <rPr>
        <sz val="11"/>
        <color theme="1"/>
        <rFont val="ＭＳ ゴシック"/>
        <family val="3"/>
        <charset val="128"/>
      </rPr>
      <t>前年度と比較して増加したが、類似団体と比較するとまだ低い状況である。ただし令和4年4月に施設の一部を公共下水道に統合するため、統合後の収支状況を注視する必要がある。
　施設利用率も、類似団体と比較して高い水準を維持しているが、公共下水道への一部統合を予定しており、今後は施設利用率の減少が見込まれる。
　水洗化率は、類似団体と比較して高く、概ね良好といえる。安定的な使用料収入の確保や水質保全の観点から、さらなる水洗化率の向上と、同指標の推移を注視する必要がある。</t>
    </r>
    <rPh sb="10" eb="11">
      <t>ソウ</t>
    </rPh>
    <rPh sb="11" eb="13">
      <t>シュウエキ</t>
    </rPh>
    <rPh sb="14" eb="17">
      <t>ゼンネンド</t>
    </rPh>
    <rPh sb="18" eb="19">
      <t>クラ</t>
    </rPh>
    <rPh sb="20" eb="22">
      <t>ゲンガク</t>
    </rPh>
    <rPh sb="31" eb="32">
      <t>タイ</t>
    </rPh>
    <rPh sb="45" eb="47">
      <t>ジッシ</t>
    </rPh>
    <rPh sb="62" eb="64">
      <t>エイキョウ</t>
    </rPh>
    <rPh sb="65" eb="67">
      <t>タカド</t>
    </rPh>
    <rPh sb="74" eb="76">
      <t>ネンネン</t>
    </rPh>
    <rPh sb="76" eb="78">
      <t>アッカ</t>
    </rPh>
    <rPh sb="139" eb="140">
      <t>トウ</t>
    </rPh>
    <rPh sb="141" eb="143">
      <t>ケイエイ</t>
    </rPh>
    <rPh sb="143" eb="144">
      <t>メン</t>
    </rPh>
    <rPh sb="146" eb="148">
      <t>カダイ</t>
    </rPh>
    <rPh sb="149" eb="150">
      <t>オオ</t>
    </rPh>
    <rPh sb="203" eb="204">
      <t>タカ</t>
    </rPh>
    <rPh sb="258" eb="260">
      <t>ジギョウ</t>
    </rPh>
    <rPh sb="261" eb="263">
      <t>ジッシ</t>
    </rPh>
    <rPh sb="270" eb="272">
      <t>タカド</t>
    </rPh>
    <rPh sb="283" eb="286">
      <t>ゼンネンド</t>
    </rPh>
    <rPh sb="287" eb="288">
      <t>クラ</t>
    </rPh>
    <rPh sb="289" eb="291">
      <t>アッカ</t>
    </rPh>
    <rPh sb="330" eb="332">
      <t>オスイ</t>
    </rPh>
    <rPh sb="332" eb="334">
      <t>ショリ</t>
    </rPh>
    <rPh sb="334" eb="335">
      <t>ヒ</t>
    </rPh>
    <rPh sb="336" eb="338">
      <t>ゾウカ</t>
    </rPh>
    <rPh sb="378" eb="380">
      <t>レイワ</t>
    </rPh>
    <rPh sb="381" eb="382">
      <t>ネン</t>
    </rPh>
    <rPh sb="383" eb="384">
      <t>ガツ</t>
    </rPh>
    <rPh sb="385" eb="387">
      <t>シセツ</t>
    </rPh>
    <rPh sb="388" eb="390">
      <t>イチブ</t>
    </rPh>
    <rPh sb="391" eb="393">
      <t>コウキョウ</t>
    </rPh>
    <rPh sb="393" eb="396">
      <t>ゲスイドウ</t>
    </rPh>
    <rPh sb="397" eb="399">
      <t>トウゴウ</t>
    </rPh>
    <rPh sb="404" eb="406">
      <t>トウゴウ</t>
    </rPh>
    <rPh sb="406" eb="407">
      <t>ゴ</t>
    </rPh>
    <rPh sb="408" eb="410">
      <t>シュウシ</t>
    </rPh>
    <rPh sb="410" eb="412">
      <t>ジョウキョウ</t>
    </rPh>
    <rPh sb="413" eb="415">
      <t>チュウシ</t>
    </rPh>
    <rPh sb="417" eb="419">
      <t>ヒツヨウ</t>
    </rPh>
    <rPh sb="473" eb="475">
      <t>コンゴ</t>
    </rPh>
    <phoneticPr fontId="4"/>
  </si>
  <si>
    <t>　施設の維持管理費を全て使用料収入で賄うことを経営方針の基本に据えた事業運営を行ってきたが、世帯数の減少に伴う使用料収入の減少により、昨年度に引き続き、維持管理費においても一般会計からの繰入金に依存している。
　また令和4年4月に漁業集落排水事業の一部を公共下水道事業へ統合することにより、経営指標の悪化が見込まれること、また、令和6年4月の公営企業会計移行を見据え更なる経費削減に取り組むなど、健全経営に向け努力する必要がある。
　</t>
    <rPh sb="39" eb="40">
      <t>オコナ</t>
    </rPh>
    <rPh sb="67" eb="70">
      <t>サクネンド</t>
    </rPh>
    <rPh sb="71" eb="72">
      <t>ヒ</t>
    </rPh>
    <rPh sb="73" eb="74">
      <t>ツヅ</t>
    </rPh>
    <rPh sb="124" eb="126">
      <t>イチブ</t>
    </rPh>
    <rPh sb="164" eb="166">
      <t>レイワ</t>
    </rPh>
    <rPh sb="167" eb="168">
      <t>ネン</t>
    </rPh>
    <rPh sb="169" eb="170">
      <t>ガツ</t>
    </rPh>
    <rPh sb="171" eb="173">
      <t>コウエイ</t>
    </rPh>
    <rPh sb="173" eb="175">
      <t>キギョウ</t>
    </rPh>
    <rPh sb="175" eb="177">
      <t>カイケイ</t>
    </rPh>
    <rPh sb="177" eb="179">
      <t>イコウ</t>
    </rPh>
    <rPh sb="180" eb="182">
      <t>ミス</t>
    </rPh>
    <rPh sb="183" eb="184">
      <t>サラ</t>
    </rPh>
    <phoneticPr fontId="4"/>
  </si>
  <si>
    <t>　昭和61年8月の供用開始から30年以上経過するが、管渠の更新化は未着手である。
　今後、施設の老朽化のため修繕費が増加する処理区域について、公共下水道に統合し、維持管理費を含めたライフサイクルコストの最小化を図る。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</si>
</sst>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37C-4257-B2AA-1B08BEC42FB0}"/>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formatCode="#,##0.00;&quot;△&quot;#,##0.00;&quot;-&quot;">
                  <c:v>0.01</c:v>
                </c:pt>
                <c:pt idx="4">
                  <c:v>0</c:v>
                </c:pt>
              </c:numCache>
            </c:numRef>
          </c:val>
          <c:smooth val="0"/>
          <c:extLst>
            <c:ext xmlns:c16="http://schemas.microsoft.com/office/drawing/2014/chart" uri="{C3380CC4-5D6E-409C-BE32-E72D297353CC}">
              <c16:uniqueId val="{00000001-837C-4257-B2AA-1B08BEC42FB0}"/>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57.29</c:v>
                </c:pt>
                <c:pt idx="1">
                  <c:v>57.82</c:v>
                </c:pt>
                <c:pt idx="2">
                  <c:v>56.5</c:v>
                </c:pt>
                <c:pt idx="3">
                  <c:v>55.7</c:v>
                </c:pt>
                <c:pt idx="4">
                  <c:v>58.89</c:v>
                </c:pt>
              </c:numCache>
            </c:numRef>
          </c:val>
          <c:extLst>
            <c:ext xmlns:c16="http://schemas.microsoft.com/office/drawing/2014/chart" uri="{C3380CC4-5D6E-409C-BE32-E72D297353CC}">
              <c16:uniqueId val="{00000000-E2CD-4505-804E-9B205C9A85FD}"/>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39.799999999999997</c:v>
                </c:pt>
                <c:pt idx="1">
                  <c:v>40.83</c:v>
                </c:pt>
                <c:pt idx="2">
                  <c:v>39.130000000000003</c:v>
                </c:pt>
                <c:pt idx="3">
                  <c:v>40.29</c:v>
                </c:pt>
                <c:pt idx="4">
                  <c:v>40.11</c:v>
                </c:pt>
              </c:numCache>
            </c:numRef>
          </c:val>
          <c:smooth val="0"/>
          <c:extLst>
            <c:ext xmlns:c16="http://schemas.microsoft.com/office/drawing/2014/chart" uri="{C3380CC4-5D6E-409C-BE32-E72D297353CC}">
              <c16:uniqueId val="{00000001-E2CD-4505-804E-9B205C9A85FD}"/>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96.02</c:v>
                </c:pt>
                <c:pt idx="1">
                  <c:v>96.31</c:v>
                </c:pt>
                <c:pt idx="2">
                  <c:v>96.57</c:v>
                </c:pt>
                <c:pt idx="3">
                  <c:v>97.04</c:v>
                </c:pt>
                <c:pt idx="4">
                  <c:v>96.95</c:v>
                </c:pt>
              </c:numCache>
            </c:numRef>
          </c:val>
          <c:extLst>
            <c:ext xmlns:c16="http://schemas.microsoft.com/office/drawing/2014/chart" uri="{C3380CC4-5D6E-409C-BE32-E72D297353CC}">
              <c16:uniqueId val="{00000000-73C1-4120-AD69-828A714F1C36}"/>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85.32</c:v>
                </c:pt>
                <c:pt idx="1">
                  <c:v>86</c:v>
                </c:pt>
                <c:pt idx="2">
                  <c:v>86.33</c:v>
                </c:pt>
                <c:pt idx="3">
                  <c:v>87.49</c:v>
                </c:pt>
                <c:pt idx="4">
                  <c:v>87.61</c:v>
                </c:pt>
              </c:numCache>
            </c:numRef>
          </c:val>
          <c:smooth val="0"/>
          <c:extLst>
            <c:ext xmlns:c16="http://schemas.microsoft.com/office/drawing/2014/chart" uri="{C3380CC4-5D6E-409C-BE32-E72D297353CC}">
              <c16:uniqueId val="{00000001-73C1-4120-AD69-828A714F1C36}"/>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100.01</c:v>
                </c:pt>
                <c:pt idx="1">
                  <c:v>100</c:v>
                </c:pt>
                <c:pt idx="2">
                  <c:v>99.85</c:v>
                </c:pt>
                <c:pt idx="3">
                  <c:v>93.48</c:v>
                </c:pt>
                <c:pt idx="4">
                  <c:v>91.96</c:v>
                </c:pt>
              </c:numCache>
            </c:numRef>
          </c:val>
          <c:extLst>
            <c:ext xmlns:c16="http://schemas.microsoft.com/office/drawing/2014/chart" uri="{C3380CC4-5D6E-409C-BE32-E72D297353CC}">
              <c16:uniqueId val="{00000000-9208-4D0D-AC03-D90B10802D3D}"/>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208-4D0D-AC03-D90B10802D3D}"/>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929-4311-B7D4-01BD64874DF9}"/>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929-4311-B7D4-01BD64874DF9}"/>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9A6-4F53-AAFD-7A4233C63899}"/>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9A6-4F53-AAFD-7A4233C63899}"/>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313-4FB9-8CED-04A75340E983}"/>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313-4FB9-8CED-04A75340E983}"/>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CCF-4174-915F-1A92C37BEED2}"/>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CCF-4174-915F-1A92C37BEED2}"/>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127.96</c:v>
                </c:pt>
                <c:pt idx="1">
                  <c:v>113.26</c:v>
                </c:pt>
                <c:pt idx="2">
                  <c:v>23.06</c:v>
                </c:pt>
                <c:pt idx="3">
                  <c:v>21.29</c:v>
                </c:pt>
                <c:pt idx="4">
                  <c:v>19.57</c:v>
                </c:pt>
              </c:numCache>
            </c:numRef>
          </c:val>
          <c:extLst>
            <c:ext xmlns:c16="http://schemas.microsoft.com/office/drawing/2014/chart" uri="{C3380CC4-5D6E-409C-BE32-E72D297353CC}">
              <c16:uniqueId val="{00000000-EF67-4A57-A391-05F1065303C4}"/>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169.47</c:v>
                </c:pt>
                <c:pt idx="1">
                  <c:v>512.88</c:v>
                </c:pt>
                <c:pt idx="2">
                  <c:v>641.42999999999995</c:v>
                </c:pt>
                <c:pt idx="3">
                  <c:v>807.81</c:v>
                </c:pt>
                <c:pt idx="4">
                  <c:v>733.23</c:v>
                </c:pt>
              </c:numCache>
            </c:numRef>
          </c:val>
          <c:smooth val="0"/>
          <c:extLst>
            <c:ext xmlns:c16="http://schemas.microsoft.com/office/drawing/2014/chart" uri="{C3380CC4-5D6E-409C-BE32-E72D297353CC}">
              <c16:uniqueId val="{00000001-EF67-4A57-A391-05F1065303C4}"/>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85.98</c:v>
                </c:pt>
                <c:pt idx="1">
                  <c:v>95.4</c:v>
                </c:pt>
                <c:pt idx="2">
                  <c:v>99.58</c:v>
                </c:pt>
                <c:pt idx="3">
                  <c:v>90.25</c:v>
                </c:pt>
                <c:pt idx="4">
                  <c:v>87.04</c:v>
                </c:pt>
              </c:numCache>
            </c:numRef>
          </c:val>
          <c:extLst>
            <c:ext xmlns:c16="http://schemas.microsoft.com/office/drawing/2014/chart" uri="{C3380CC4-5D6E-409C-BE32-E72D297353CC}">
              <c16:uniqueId val="{00000000-A464-4B24-9B3E-DAC24A442C4A}"/>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53.03</c:v>
                </c:pt>
                <c:pt idx="1">
                  <c:v>51.07</c:v>
                </c:pt>
                <c:pt idx="2">
                  <c:v>56.93</c:v>
                </c:pt>
                <c:pt idx="3">
                  <c:v>49.44</c:v>
                </c:pt>
                <c:pt idx="4">
                  <c:v>54.39</c:v>
                </c:pt>
              </c:numCache>
            </c:numRef>
          </c:val>
          <c:smooth val="0"/>
          <c:extLst>
            <c:ext xmlns:c16="http://schemas.microsoft.com/office/drawing/2014/chart" uri="{C3380CC4-5D6E-409C-BE32-E72D297353CC}">
              <c16:uniqueId val="{00000001-A464-4B24-9B3E-DAC24A442C4A}"/>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206.48</c:v>
                </c:pt>
                <c:pt idx="1">
                  <c:v>187.51</c:v>
                </c:pt>
                <c:pt idx="2">
                  <c:v>179.99</c:v>
                </c:pt>
                <c:pt idx="3">
                  <c:v>201.11</c:v>
                </c:pt>
                <c:pt idx="4">
                  <c:v>211.7</c:v>
                </c:pt>
              </c:numCache>
            </c:numRef>
          </c:val>
          <c:extLst>
            <c:ext xmlns:c16="http://schemas.microsoft.com/office/drawing/2014/chart" uri="{C3380CC4-5D6E-409C-BE32-E72D297353CC}">
              <c16:uniqueId val="{00000000-B7BF-4682-8A7E-7D66F6DEEE7F}"/>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301.77</c:v>
                </c:pt>
                <c:pt idx="1">
                  <c:v>314.68</c:v>
                </c:pt>
                <c:pt idx="2">
                  <c:v>300.17</c:v>
                </c:pt>
                <c:pt idx="3">
                  <c:v>343.49</c:v>
                </c:pt>
                <c:pt idx="4">
                  <c:v>318.06</c:v>
                </c:pt>
              </c:numCache>
            </c:numRef>
          </c:val>
          <c:smooth val="0"/>
          <c:extLst>
            <c:ext xmlns:c16="http://schemas.microsoft.com/office/drawing/2014/chart" uri="{C3380CC4-5D6E-409C-BE32-E72D297353CC}">
              <c16:uniqueId val="{00000001-B7BF-4682-8A7E-7D66F6DEEE7F}"/>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【80.63】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【392.85】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V47"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島根県　浜田市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法非適用</v>
      </c>
      <c r="C8" s="65"/>
      <c r="D8" s="65"/>
      <c r="E8" s="65"/>
      <c r="F8" s="65"/>
      <c r="G8" s="65"/>
      <c r="H8" s="65"/>
      <c r="I8" s="65" t="str">
        <f>データ!J6</f>
        <v>下水道事業</v>
      </c>
      <c r="J8" s="65"/>
      <c r="K8" s="65"/>
      <c r="L8" s="65"/>
      <c r="M8" s="65"/>
      <c r="N8" s="65"/>
      <c r="O8" s="65"/>
      <c r="P8" s="65" t="str">
        <f>データ!K6</f>
        <v>漁業集落排水</v>
      </c>
      <c r="Q8" s="65"/>
      <c r="R8" s="65"/>
      <c r="S8" s="65"/>
      <c r="T8" s="65"/>
      <c r="U8" s="65"/>
      <c r="V8" s="65"/>
      <c r="W8" s="65" t="str">
        <f>データ!L6</f>
        <v>H1</v>
      </c>
      <c r="X8" s="65"/>
      <c r="Y8" s="65"/>
      <c r="Z8" s="65"/>
      <c r="AA8" s="65"/>
      <c r="AB8" s="65"/>
      <c r="AC8" s="65"/>
      <c r="AD8" s="66" t="str">
        <f>データ!$M$6</f>
        <v>非設置</v>
      </c>
      <c r="AE8" s="66"/>
      <c r="AF8" s="66"/>
      <c r="AG8" s="66"/>
      <c r="AH8" s="66"/>
      <c r="AI8" s="66"/>
      <c r="AJ8" s="66"/>
      <c r="AK8" s="3"/>
      <c r="AL8" s="45">
        <f>データ!S6</f>
        <v>51546</v>
      </c>
      <c r="AM8" s="45"/>
      <c r="AN8" s="45"/>
      <c r="AO8" s="45"/>
      <c r="AP8" s="45"/>
      <c r="AQ8" s="45"/>
      <c r="AR8" s="45"/>
      <c r="AS8" s="45"/>
      <c r="AT8" s="46">
        <f>データ!T6</f>
        <v>690.68</v>
      </c>
      <c r="AU8" s="46"/>
      <c r="AV8" s="46"/>
      <c r="AW8" s="46"/>
      <c r="AX8" s="46"/>
      <c r="AY8" s="46"/>
      <c r="AZ8" s="46"/>
      <c r="BA8" s="46"/>
      <c r="BB8" s="46">
        <f>データ!U6</f>
        <v>74.63</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1.48</v>
      </c>
      <c r="Q10" s="46"/>
      <c r="R10" s="46"/>
      <c r="S10" s="46"/>
      <c r="T10" s="46"/>
      <c r="U10" s="46"/>
      <c r="V10" s="46"/>
      <c r="W10" s="46">
        <f>データ!Q6</f>
        <v>90.87</v>
      </c>
      <c r="X10" s="46"/>
      <c r="Y10" s="46"/>
      <c r="Z10" s="46"/>
      <c r="AA10" s="46"/>
      <c r="AB10" s="46"/>
      <c r="AC10" s="46"/>
      <c r="AD10" s="45">
        <f>データ!R6</f>
        <v>3025</v>
      </c>
      <c r="AE10" s="45"/>
      <c r="AF10" s="45"/>
      <c r="AG10" s="45"/>
      <c r="AH10" s="45"/>
      <c r="AI10" s="45"/>
      <c r="AJ10" s="45"/>
      <c r="AK10" s="2"/>
      <c r="AL10" s="45">
        <f>データ!V6</f>
        <v>754</v>
      </c>
      <c r="AM10" s="45"/>
      <c r="AN10" s="45"/>
      <c r="AO10" s="45"/>
      <c r="AP10" s="45"/>
      <c r="AQ10" s="45"/>
      <c r="AR10" s="45"/>
      <c r="AS10" s="45"/>
      <c r="AT10" s="46">
        <f>データ!W6</f>
        <v>0.28000000000000003</v>
      </c>
      <c r="AU10" s="46"/>
      <c r="AV10" s="46"/>
      <c r="AW10" s="46"/>
      <c r="AX10" s="46"/>
      <c r="AY10" s="46"/>
      <c r="AZ10" s="46"/>
      <c r="BA10" s="46"/>
      <c r="BB10" s="46">
        <f>データ!X6</f>
        <v>2692.86</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119</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121</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120</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44</v>
      </c>
      <c r="H86" s="12" t="str">
        <f>データ!BP6</f>
        <v>【974.72】</v>
      </c>
      <c r="I86" s="12" t="str">
        <f>データ!CA6</f>
        <v>【44.22】</v>
      </c>
      <c r="J86" s="12" t="str">
        <f>データ!CL6</f>
        <v>【392.85】</v>
      </c>
      <c r="K86" s="12" t="str">
        <f>データ!CW6</f>
        <v>【32.23】</v>
      </c>
      <c r="L86" s="12" t="str">
        <f>データ!DH6</f>
        <v>【80.63】</v>
      </c>
      <c r="M86" s="12" t="s">
        <v>44</v>
      </c>
      <c r="N86" s="12" t="s">
        <v>45</v>
      </c>
      <c r="O86" s="12" t="str">
        <f>データ!EO6</f>
        <v>【0.01】</v>
      </c>
    </row>
  </sheetData>
  <sheetProtection algorithmName="SHA-512" hashValue="dj7uY/oVSpxNC68nWhu/mkTIrzUwSMkXCWzcd0IvB9NXBQlq8nCTglt01n0B2DfumouWuRe3r7/VURzPawptwA==" saltValue="6BuWFLqvVQdOOLJPm9108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46</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47</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48</v>
      </c>
      <c r="B3" s="15" t="s">
        <v>49</v>
      </c>
      <c r="C3" s="15" t="s">
        <v>50</v>
      </c>
      <c r="D3" s="15" t="s">
        <v>51</v>
      </c>
      <c r="E3" s="15" t="s">
        <v>52</v>
      </c>
      <c r="F3" s="15" t="s">
        <v>53</v>
      </c>
      <c r="G3" s="15" t="s">
        <v>54</v>
      </c>
      <c r="H3" s="73" t="s">
        <v>55</v>
      </c>
      <c r="I3" s="74"/>
      <c r="J3" s="74"/>
      <c r="K3" s="74"/>
      <c r="L3" s="74"/>
      <c r="M3" s="74"/>
      <c r="N3" s="74"/>
      <c r="O3" s="74"/>
      <c r="P3" s="74"/>
      <c r="Q3" s="74"/>
      <c r="R3" s="74"/>
      <c r="S3" s="74"/>
      <c r="T3" s="74"/>
      <c r="U3" s="74"/>
      <c r="V3" s="74"/>
      <c r="W3" s="74"/>
      <c r="X3" s="75"/>
      <c r="Y3" s="79" t="s">
        <v>56</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57</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58</v>
      </c>
      <c r="B4" s="16"/>
      <c r="C4" s="16"/>
      <c r="D4" s="16"/>
      <c r="E4" s="16"/>
      <c r="F4" s="16"/>
      <c r="G4" s="16"/>
      <c r="H4" s="76"/>
      <c r="I4" s="77"/>
      <c r="J4" s="77"/>
      <c r="K4" s="77"/>
      <c r="L4" s="77"/>
      <c r="M4" s="77"/>
      <c r="N4" s="77"/>
      <c r="O4" s="77"/>
      <c r="P4" s="77"/>
      <c r="Q4" s="77"/>
      <c r="R4" s="77"/>
      <c r="S4" s="77"/>
      <c r="T4" s="77"/>
      <c r="U4" s="77"/>
      <c r="V4" s="77"/>
      <c r="W4" s="77"/>
      <c r="X4" s="78"/>
      <c r="Y4" s="72" t="s">
        <v>59</v>
      </c>
      <c r="Z4" s="72"/>
      <c r="AA4" s="72"/>
      <c r="AB4" s="72"/>
      <c r="AC4" s="72"/>
      <c r="AD4" s="72"/>
      <c r="AE4" s="72"/>
      <c r="AF4" s="72"/>
      <c r="AG4" s="72"/>
      <c r="AH4" s="72"/>
      <c r="AI4" s="72"/>
      <c r="AJ4" s="72" t="s">
        <v>60</v>
      </c>
      <c r="AK4" s="72"/>
      <c r="AL4" s="72"/>
      <c r="AM4" s="72"/>
      <c r="AN4" s="72"/>
      <c r="AO4" s="72"/>
      <c r="AP4" s="72"/>
      <c r="AQ4" s="72"/>
      <c r="AR4" s="72"/>
      <c r="AS4" s="72"/>
      <c r="AT4" s="72"/>
      <c r="AU4" s="72" t="s">
        <v>61</v>
      </c>
      <c r="AV4" s="72"/>
      <c r="AW4" s="72"/>
      <c r="AX4" s="72"/>
      <c r="AY4" s="72"/>
      <c r="AZ4" s="72"/>
      <c r="BA4" s="72"/>
      <c r="BB4" s="72"/>
      <c r="BC4" s="72"/>
      <c r="BD4" s="72"/>
      <c r="BE4" s="72"/>
      <c r="BF4" s="72" t="s">
        <v>62</v>
      </c>
      <c r="BG4" s="72"/>
      <c r="BH4" s="72"/>
      <c r="BI4" s="72"/>
      <c r="BJ4" s="72"/>
      <c r="BK4" s="72"/>
      <c r="BL4" s="72"/>
      <c r="BM4" s="72"/>
      <c r="BN4" s="72"/>
      <c r="BO4" s="72"/>
      <c r="BP4" s="72"/>
      <c r="BQ4" s="72" t="s">
        <v>63</v>
      </c>
      <c r="BR4" s="72"/>
      <c r="BS4" s="72"/>
      <c r="BT4" s="72"/>
      <c r="BU4" s="72"/>
      <c r="BV4" s="72"/>
      <c r="BW4" s="72"/>
      <c r="BX4" s="72"/>
      <c r="BY4" s="72"/>
      <c r="BZ4" s="72"/>
      <c r="CA4" s="72"/>
      <c r="CB4" s="72" t="s">
        <v>64</v>
      </c>
      <c r="CC4" s="72"/>
      <c r="CD4" s="72"/>
      <c r="CE4" s="72"/>
      <c r="CF4" s="72"/>
      <c r="CG4" s="72"/>
      <c r="CH4" s="72"/>
      <c r="CI4" s="72"/>
      <c r="CJ4" s="72"/>
      <c r="CK4" s="72"/>
      <c r="CL4" s="72"/>
      <c r="CM4" s="72" t="s">
        <v>65</v>
      </c>
      <c r="CN4" s="72"/>
      <c r="CO4" s="72"/>
      <c r="CP4" s="72"/>
      <c r="CQ4" s="72"/>
      <c r="CR4" s="72"/>
      <c r="CS4" s="72"/>
      <c r="CT4" s="72"/>
      <c r="CU4" s="72"/>
      <c r="CV4" s="72"/>
      <c r="CW4" s="72"/>
      <c r="CX4" s="72" t="s">
        <v>66</v>
      </c>
      <c r="CY4" s="72"/>
      <c r="CZ4" s="72"/>
      <c r="DA4" s="72"/>
      <c r="DB4" s="72"/>
      <c r="DC4" s="72"/>
      <c r="DD4" s="72"/>
      <c r="DE4" s="72"/>
      <c r="DF4" s="72"/>
      <c r="DG4" s="72"/>
      <c r="DH4" s="72"/>
      <c r="DI4" s="72" t="s">
        <v>67</v>
      </c>
      <c r="DJ4" s="72"/>
      <c r="DK4" s="72"/>
      <c r="DL4" s="72"/>
      <c r="DM4" s="72"/>
      <c r="DN4" s="72"/>
      <c r="DO4" s="72"/>
      <c r="DP4" s="72"/>
      <c r="DQ4" s="72"/>
      <c r="DR4" s="72"/>
      <c r="DS4" s="72"/>
      <c r="DT4" s="72" t="s">
        <v>68</v>
      </c>
      <c r="DU4" s="72"/>
      <c r="DV4" s="72"/>
      <c r="DW4" s="72"/>
      <c r="DX4" s="72"/>
      <c r="DY4" s="72"/>
      <c r="DZ4" s="72"/>
      <c r="EA4" s="72"/>
      <c r="EB4" s="72"/>
      <c r="EC4" s="72"/>
      <c r="ED4" s="72"/>
      <c r="EE4" s="72" t="s">
        <v>69</v>
      </c>
      <c r="EF4" s="72"/>
      <c r="EG4" s="72"/>
      <c r="EH4" s="72"/>
      <c r="EI4" s="72"/>
      <c r="EJ4" s="72"/>
      <c r="EK4" s="72"/>
      <c r="EL4" s="72"/>
      <c r="EM4" s="72"/>
      <c r="EN4" s="72"/>
      <c r="EO4" s="72"/>
    </row>
    <row r="5" spans="1:145" x14ac:dyDescent="0.15">
      <c r="A5" s="14" t="s">
        <v>70</v>
      </c>
      <c r="B5" s="17"/>
      <c r="C5" s="17"/>
      <c r="D5" s="17"/>
      <c r="E5" s="17"/>
      <c r="F5" s="17"/>
      <c r="G5" s="17"/>
      <c r="H5" s="18" t="s">
        <v>71</v>
      </c>
      <c r="I5" s="18" t="s">
        <v>72</v>
      </c>
      <c r="J5" s="18" t="s">
        <v>73</v>
      </c>
      <c r="K5" s="18" t="s">
        <v>74</v>
      </c>
      <c r="L5" s="18" t="s">
        <v>75</v>
      </c>
      <c r="M5" s="18" t="s">
        <v>5</v>
      </c>
      <c r="N5" s="18" t="s">
        <v>76</v>
      </c>
      <c r="O5" s="18" t="s">
        <v>77</v>
      </c>
      <c r="P5" s="18" t="s">
        <v>78</v>
      </c>
      <c r="Q5" s="18" t="s">
        <v>79</v>
      </c>
      <c r="R5" s="18" t="s">
        <v>80</v>
      </c>
      <c r="S5" s="18" t="s">
        <v>81</v>
      </c>
      <c r="T5" s="18" t="s">
        <v>82</v>
      </c>
      <c r="U5" s="18" t="s">
        <v>83</v>
      </c>
      <c r="V5" s="18" t="s">
        <v>84</v>
      </c>
      <c r="W5" s="18" t="s">
        <v>85</v>
      </c>
      <c r="X5" s="18" t="s">
        <v>86</v>
      </c>
      <c r="Y5" s="18" t="s">
        <v>87</v>
      </c>
      <c r="Z5" s="18" t="s">
        <v>88</v>
      </c>
      <c r="AA5" s="18" t="s">
        <v>89</v>
      </c>
      <c r="AB5" s="18" t="s">
        <v>90</v>
      </c>
      <c r="AC5" s="18" t="s">
        <v>91</v>
      </c>
      <c r="AD5" s="18" t="s">
        <v>92</v>
      </c>
      <c r="AE5" s="18" t="s">
        <v>93</v>
      </c>
      <c r="AF5" s="18" t="s">
        <v>94</v>
      </c>
      <c r="AG5" s="18" t="s">
        <v>95</v>
      </c>
      <c r="AH5" s="18" t="s">
        <v>96</v>
      </c>
      <c r="AI5" s="18" t="s">
        <v>31</v>
      </c>
      <c r="AJ5" s="18" t="s">
        <v>87</v>
      </c>
      <c r="AK5" s="18" t="s">
        <v>88</v>
      </c>
      <c r="AL5" s="18" t="s">
        <v>89</v>
      </c>
      <c r="AM5" s="18" t="s">
        <v>90</v>
      </c>
      <c r="AN5" s="18" t="s">
        <v>91</v>
      </c>
      <c r="AO5" s="18" t="s">
        <v>92</v>
      </c>
      <c r="AP5" s="18" t="s">
        <v>93</v>
      </c>
      <c r="AQ5" s="18" t="s">
        <v>94</v>
      </c>
      <c r="AR5" s="18" t="s">
        <v>95</v>
      </c>
      <c r="AS5" s="18" t="s">
        <v>96</v>
      </c>
      <c r="AT5" s="18" t="s">
        <v>97</v>
      </c>
      <c r="AU5" s="18" t="s">
        <v>87</v>
      </c>
      <c r="AV5" s="18" t="s">
        <v>88</v>
      </c>
      <c r="AW5" s="18" t="s">
        <v>89</v>
      </c>
      <c r="AX5" s="18" t="s">
        <v>90</v>
      </c>
      <c r="AY5" s="18" t="s">
        <v>91</v>
      </c>
      <c r="AZ5" s="18" t="s">
        <v>92</v>
      </c>
      <c r="BA5" s="18" t="s">
        <v>93</v>
      </c>
      <c r="BB5" s="18" t="s">
        <v>94</v>
      </c>
      <c r="BC5" s="18" t="s">
        <v>95</v>
      </c>
      <c r="BD5" s="18" t="s">
        <v>96</v>
      </c>
      <c r="BE5" s="18" t="s">
        <v>97</v>
      </c>
      <c r="BF5" s="18" t="s">
        <v>87</v>
      </c>
      <c r="BG5" s="18" t="s">
        <v>88</v>
      </c>
      <c r="BH5" s="18" t="s">
        <v>89</v>
      </c>
      <c r="BI5" s="18" t="s">
        <v>90</v>
      </c>
      <c r="BJ5" s="18" t="s">
        <v>91</v>
      </c>
      <c r="BK5" s="18" t="s">
        <v>92</v>
      </c>
      <c r="BL5" s="18" t="s">
        <v>93</v>
      </c>
      <c r="BM5" s="18" t="s">
        <v>94</v>
      </c>
      <c r="BN5" s="18" t="s">
        <v>95</v>
      </c>
      <c r="BO5" s="18" t="s">
        <v>96</v>
      </c>
      <c r="BP5" s="18" t="s">
        <v>97</v>
      </c>
      <c r="BQ5" s="18" t="s">
        <v>87</v>
      </c>
      <c r="BR5" s="18" t="s">
        <v>88</v>
      </c>
      <c r="BS5" s="18" t="s">
        <v>89</v>
      </c>
      <c r="BT5" s="18" t="s">
        <v>90</v>
      </c>
      <c r="BU5" s="18" t="s">
        <v>91</v>
      </c>
      <c r="BV5" s="18" t="s">
        <v>92</v>
      </c>
      <c r="BW5" s="18" t="s">
        <v>93</v>
      </c>
      <c r="BX5" s="18" t="s">
        <v>94</v>
      </c>
      <c r="BY5" s="18" t="s">
        <v>95</v>
      </c>
      <c r="BZ5" s="18" t="s">
        <v>96</v>
      </c>
      <c r="CA5" s="18" t="s">
        <v>97</v>
      </c>
      <c r="CB5" s="18" t="s">
        <v>87</v>
      </c>
      <c r="CC5" s="18" t="s">
        <v>88</v>
      </c>
      <c r="CD5" s="18" t="s">
        <v>89</v>
      </c>
      <c r="CE5" s="18" t="s">
        <v>90</v>
      </c>
      <c r="CF5" s="18" t="s">
        <v>91</v>
      </c>
      <c r="CG5" s="18" t="s">
        <v>92</v>
      </c>
      <c r="CH5" s="18" t="s">
        <v>93</v>
      </c>
      <c r="CI5" s="18" t="s">
        <v>94</v>
      </c>
      <c r="CJ5" s="18" t="s">
        <v>95</v>
      </c>
      <c r="CK5" s="18" t="s">
        <v>96</v>
      </c>
      <c r="CL5" s="18" t="s">
        <v>97</v>
      </c>
      <c r="CM5" s="18" t="s">
        <v>87</v>
      </c>
      <c r="CN5" s="18" t="s">
        <v>88</v>
      </c>
      <c r="CO5" s="18" t="s">
        <v>89</v>
      </c>
      <c r="CP5" s="18" t="s">
        <v>90</v>
      </c>
      <c r="CQ5" s="18" t="s">
        <v>91</v>
      </c>
      <c r="CR5" s="18" t="s">
        <v>92</v>
      </c>
      <c r="CS5" s="18" t="s">
        <v>93</v>
      </c>
      <c r="CT5" s="18" t="s">
        <v>94</v>
      </c>
      <c r="CU5" s="18" t="s">
        <v>95</v>
      </c>
      <c r="CV5" s="18" t="s">
        <v>96</v>
      </c>
      <c r="CW5" s="18" t="s">
        <v>97</v>
      </c>
      <c r="CX5" s="18" t="s">
        <v>87</v>
      </c>
      <c r="CY5" s="18" t="s">
        <v>88</v>
      </c>
      <c r="CZ5" s="18" t="s">
        <v>89</v>
      </c>
      <c r="DA5" s="18" t="s">
        <v>90</v>
      </c>
      <c r="DB5" s="18" t="s">
        <v>91</v>
      </c>
      <c r="DC5" s="18" t="s">
        <v>92</v>
      </c>
      <c r="DD5" s="18" t="s">
        <v>93</v>
      </c>
      <c r="DE5" s="18" t="s">
        <v>94</v>
      </c>
      <c r="DF5" s="18" t="s">
        <v>95</v>
      </c>
      <c r="DG5" s="18" t="s">
        <v>96</v>
      </c>
      <c r="DH5" s="18" t="s">
        <v>97</v>
      </c>
      <c r="DI5" s="18" t="s">
        <v>87</v>
      </c>
      <c r="DJ5" s="18" t="s">
        <v>88</v>
      </c>
      <c r="DK5" s="18" t="s">
        <v>89</v>
      </c>
      <c r="DL5" s="18" t="s">
        <v>90</v>
      </c>
      <c r="DM5" s="18" t="s">
        <v>91</v>
      </c>
      <c r="DN5" s="18" t="s">
        <v>92</v>
      </c>
      <c r="DO5" s="18" t="s">
        <v>93</v>
      </c>
      <c r="DP5" s="18" t="s">
        <v>94</v>
      </c>
      <c r="DQ5" s="18" t="s">
        <v>95</v>
      </c>
      <c r="DR5" s="18" t="s">
        <v>96</v>
      </c>
      <c r="DS5" s="18" t="s">
        <v>97</v>
      </c>
      <c r="DT5" s="18" t="s">
        <v>87</v>
      </c>
      <c r="DU5" s="18" t="s">
        <v>88</v>
      </c>
      <c r="DV5" s="18" t="s">
        <v>89</v>
      </c>
      <c r="DW5" s="18" t="s">
        <v>90</v>
      </c>
      <c r="DX5" s="18" t="s">
        <v>91</v>
      </c>
      <c r="DY5" s="18" t="s">
        <v>92</v>
      </c>
      <c r="DZ5" s="18" t="s">
        <v>93</v>
      </c>
      <c r="EA5" s="18" t="s">
        <v>94</v>
      </c>
      <c r="EB5" s="18" t="s">
        <v>95</v>
      </c>
      <c r="EC5" s="18" t="s">
        <v>96</v>
      </c>
      <c r="ED5" s="18" t="s">
        <v>97</v>
      </c>
      <c r="EE5" s="18" t="s">
        <v>87</v>
      </c>
      <c r="EF5" s="18" t="s">
        <v>88</v>
      </c>
      <c r="EG5" s="18" t="s">
        <v>89</v>
      </c>
      <c r="EH5" s="18" t="s">
        <v>90</v>
      </c>
      <c r="EI5" s="18" t="s">
        <v>91</v>
      </c>
      <c r="EJ5" s="18" t="s">
        <v>92</v>
      </c>
      <c r="EK5" s="18" t="s">
        <v>93</v>
      </c>
      <c r="EL5" s="18" t="s">
        <v>94</v>
      </c>
      <c r="EM5" s="18" t="s">
        <v>95</v>
      </c>
      <c r="EN5" s="18" t="s">
        <v>96</v>
      </c>
      <c r="EO5" s="18" t="s">
        <v>97</v>
      </c>
    </row>
    <row r="6" spans="1:145" s="22" customFormat="1" x14ac:dyDescent="0.15">
      <c r="A6" s="14" t="s">
        <v>98</v>
      </c>
      <c r="B6" s="19">
        <f>B7</f>
        <v>2021</v>
      </c>
      <c r="C6" s="19">
        <f t="shared" ref="C6:X6" si="3">C7</f>
        <v>322024</v>
      </c>
      <c r="D6" s="19">
        <f t="shared" si="3"/>
        <v>47</v>
      </c>
      <c r="E6" s="19">
        <f t="shared" si="3"/>
        <v>17</v>
      </c>
      <c r="F6" s="19">
        <f t="shared" si="3"/>
        <v>6</v>
      </c>
      <c r="G6" s="19">
        <f t="shared" si="3"/>
        <v>0</v>
      </c>
      <c r="H6" s="19" t="str">
        <f t="shared" si="3"/>
        <v>島根県　浜田市</v>
      </c>
      <c r="I6" s="19" t="str">
        <f t="shared" si="3"/>
        <v>法非適用</v>
      </c>
      <c r="J6" s="19" t="str">
        <f t="shared" si="3"/>
        <v>下水道事業</v>
      </c>
      <c r="K6" s="19" t="str">
        <f t="shared" si="3"/>
        <v>漁業集落排水</v>
      </c>
      <c r="L6" s="19" t="str">
        <f t="shared" si="3"/>
        <v>H1</v>
      </c>
      <c r="M6" s="19" t="str">
        <f t="shared" si="3"/>
        <v>非設置</v>
      </c>
      <c r="N6" s="20" t="str">
        <f t="shared" si="3"/>
        <v>-</v>
      </c>
      <c r="O6" s="20" t="str">
        <f t="shared" si="3"/>
        <v>該当数値なし</v>
      </c>
      <c r="P6" s="20">
        <f t="shared" si="3"/>
        <v>1.48</v>
      </c>
      <c r="Q6" s="20">
        <f t="shared" si="3"/>
        <v>90.87</v>
      </c>
      <c r="R6" s="20">
        <f t="shared" si="3"/>
        <v>3025</v>
      </c>
      <c r="S6" s="20">
        <f t="shared" si="3"/>
        <v>51546</v>
      </c>
      <c r="T6" s="20">
        <f t="shared" si="3"/>
        <v>690.68</v>
      </c>
      <c r="U6" s="20">
        <f t="shared" si="3"/>
        <v>74.63</v>
      </c>
      <c r="V6" s="20">
        <f t="shared" si="3"/>
        <v>754</v>
      </c>
      <c r="W6" s="20">
        <f t="shared" si="3"/>
        <v>0.28000000000000003</v>
      </c>
      <c r="X6" s="20">
        <f t="shared" si="3"/>
        <v>2692.86</v>
      </c>
      <c r="Y6" s="21">
        <f>IF(Y7="",NA(),Y7)</f>
        <v>100.01</v>
      </c>
      <c r="Z6" s="21">
        <f t="shared" ref="Z6:AH6" si="4">IF(Z7="",NA(),Z7)</f>
        <v>100</v>
      </c>
      <c r="AA6" s="21">
        <f t="shared" si="4"/>
        <v>99.85</v>
      </c>
      <c r="AB6" s="21">
        <f t="shared" si="4"/>
        <v>93.48</v>
      </c>
      <c r="AC6" s="21">
        <f t="shared" si="4"/>
        <v>91.96</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127.96</v>
      </c>
      <c r="BG6" s="21">
        <f t="shared" ref="BG6:BO6" si="7">IF(BG7="",NA(),BG7)</f>
        <v>113.26</v>
      </c>
      <c r="BH6" s="21">
        <f t="shared" si="7"/>
        <v>23.06</v>
      </c>
      <c r="BI6" s="21">
        <f t="shared" si="7"/>
        <v>21.29</v>
      </c>
      <c r="BJ6" s="21">
        <f t="shared" si="7"/>
        <v>19.57</v>
      </c>
      <c r="BK6" s="21">
        <f t="shared" si="7"/>
        <v>169.47</v>
      </c>
      <c r="BL6" s="21">
        <f t="shared" si="7"/>
        <v>512.88</v>
      </c>
      <c r="BM6" s="21">
        <f t="shared" si="7"/>
        <v>641.42999999999995</v>
      </c>
      <c r="BN6" s="21">
        <f t="shared" si="7"/>
        <v>807.81</v>
      </c>
      <c r="BO6" s="21">
        <f t="shared" si="7"/>
        <v>733.23</v>
      </c>
      <c r="BP6" s="20" t="str">
        <f>IF(BP7="","",IF(BP7="-","【-】","【"&amp;SUBSTITUTE(TEXT(BP7,"#,##0.00"),"-","△")&amp;"】"))</f>
        <v>【974.72】</v>
      </c>
      <c r="BQ6" s="21">
        <f>IF(BQ7="",NA(),BQ7)</f>
        <v>85.98</v>
      </c>
      <c r="BR6" s="21">
        <f t="shared" ref="BR6:BZ6" si="8">IF(BR7="",NA(),BR7)</f>
        <v>95.4</v>
      </c>
      <c r="BS6" s="21">
        <f t="shared" si="8"/>
        <v>99.58</v>
      </c>
      <c r="BT6" s="21">
        <f t="shared" si="8"/>
        <v>90.25</v>
      </c>
      <c r="BU6" s="21">
        <f t="shared" si="8"/>
        <v>87.04</v>
      </c>
      <c r="BV6" s="21">
        <f t="shared" si="8"/>
        <v>53.03</v>
      </c>
      <c r="BW6" s="21">
        <f t="shared" si="8"/>
        <v>51.07</v>
      </c>
      <c r="BX6" s="21">
        <f t="shared" si="8"/>
        <v>56.93</v>
      </c>
      <c r="BY6" s="21">
        <f t="shared" si="8"/>
        <v>49.44</v>
      </c>
      <c r="BZ6" s="21">
        <f t="shared" si="8"/>
        <v>54.39</v>
      </c>
      <c r="CA6" s="20" t="str">
        <f>IF(CA7="","",IF(CA7="-","【-】","【"&amp;SUBSTITUTE(TEXT(CA7,"#,##0.00"),"-","△")&amp;"】"))</f>
        <v>【44.22】</v>
      </c>
      <c r="CB6" s="21">
        <f>IF(CB7="",NA(),CB7)</f>
        <v>206.48</v>
      </c>
      <c r="CC6" s="21">
        <f t="shared" ref="CC6:CK6" si="9">IF(CC7="",NA(),CC7)</f>
        <v>187.51</v>
      </c>
      <c r="CD6" s="21">
        <f t="shared" si="9"/>
        <v>179.99</v>
      </c>
      <c r="CE6" s="21">
        <f t="shared" si="9"/>
        <v>201.11</v>
      </c>
      <c r="CF6" s="21">
        <f t="shared" si="9"/>
        <v>211.7</v>
      </c>
      <c r="CG6" s="21">
        <f t="shared" si="9"/>
        <v>301.77</v>
      </c>
      <c r="CH6" s="21">
        <f t="shared" si="9"/>
        <v>314.68</v>
      </c>
      <c r="CI6" s="21">
        <f t="shared" si="9"/>
        <v>300.17</v>
      </c>
      <c r="CJ6" s="21">
        <f t="shared" si="9"/>
        <v>343.49</v>
      </c>
      <c r="CK6" s="21">
        <f t="shared" si="9"/>
        <v>318.06</v>
      </c>
      <c r="CL6" s="20" t="str">
        <f>IF(CL7="","",IF(CL7="-","【-】","【"&amp;SUBSTITUTE(TEXT(CL7,"#,##0.00"),"-","△")&amp;"】"))</f>
        <v>【392.85】</v>
      </c>
      <c r="CM6" s="21">
        <f>IF(CM7="",NA(),CM7)</f>
        <v>57.29</v>
      </c>
      <c r="CN6" s="21">
        <f t="shared" ref="CN6:CV6" si="10">IF(CN7="",NA(),CN7)</f>
        <v>57.82</v>
      </c>
      <c r="CO6" s="21">
        <f t="shared" si="10"/>
        <v>56.5</v>
      </c>
      <c r="CP6" s="21">
        <f t="shared" si="10"/>
        <v>55.7</v>
      </c>
      <c r="CQ6" s="21">
        <f t="shared" si="10"/>
        <v>58.89</v>
      </c>
      <c r="CR6" s="21">
        <f t="shared" si="10"/>
        <v>39.799999999999997</v>
      </c>
      <c r="CS6" s="21">
        <f t="shared" si="10"/>
        <v>40.83</v>
      </c>
      <c r="CT6" s="21">
        <f t="shared" si="10"/>
        <v>39.130000000000003</v>
      </c>
      <c r="CU6" s="21">
        <f t="shared" si="10"/>
        <v>40.29</v>
      </c>
      <c r="CV6" s="21">
        <f t="shared" si="10"/>
        <v>40.11</v>
      </c>
      <c r="CW6" s="20" t="str">
        <f>IF(CW7="","",IF(CW7="-","【-】","【"&amp;SUBSTITUTE(TEXT(CW7,"#,##0.00"),"-","△")&amp;"】"))</f>
        <v>【32.23】</v>
      </c>
      <c r="CX6" s="21">
        <f>IF(CX7="",NA(),CX7)</f>
        <v>96.02</v>
      </c>
      <c r="CY6" s="21">
        <f t="shared" ref="CY6:DG6" si="11">IF(CY7="",NA(),CY7)</f>
        <v>96.31</v>
      </c>
      <c r="CZ6" s="21">
        <f t="shared" si="11"/>
        <v>96.57</v>
      </c>
      <c r="DA6" s="21">
        <f t="shared" si="11"/>
        <v>97.04</v>
      </c>
      <c r="DB6" s="21">
        <f t="shared" si="11"/>
        <v>96.95</v>
      </c>
      <c r="DC6" s="21">
        <f t="shared" si="11"/>
        <v>85.32</v>
      </c>
      <c r="DD6" s="21">
        <f t="shared" si="11"/>
        <v>86</v>
      </c>
      <c r="DE6" s="21">
        <f t="shared" si="11"/>
        <v>86.33</v>
      </c>
      <c r="DF6" s="21">
        <f t="shared" si="11"/>
        <v>87.49</v>
      </c>
      <c r="DG6" s="21">
        <f t="shared" si="11"/>
        <v>87.61</v>
      </c>
      <c r="DH6" s="20" t="str">
        <f>IF(DH7="","",IF(DH7="-","【-】","【"&amp;SUBSTITUTE(TEXT(DH7,"#,##0.00"),"-","△")&amp;"】"))</f>
        <v>【80.63】</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0">
        <f t="shared" si="14"/>
        <v>0</v>
      </c>
      <c r="EK6" s="20">
        <f t="shared" si="14"/>
        <v>0</v>
      </c>
      <c r="EL6" s="20">
        <f t="shared" si="14"/>
        <v>0</v>
      </c>
      <c r="EM6" s="21">
        <f t="shared" si="14"/>
        <v>0.01</v>
      </c>
      <c r="EN6" s="20">
        <f t="shared" si="14"/>
        <v>0</v>
      </c>
      <c r="EO6" s="20" t="str">
        <f>IF(EO7="","",IF(EO7="-","【-】","【"&amp;SUBSTITUTE(TEXT(EO7,"#,##0.00"),"-","△")&amp;"】"))</f>
        <v>【0.01】</v>
      </c>
    </row>
    <row r="7" spans="1:145" s="22" customFormat="1" x14ac:dyDescent="0.15">
      <c r="A7" s="14"/>
      <c r="B7" s="23">
        <v>2021</v>
      </c>
      <c r="C7" s="23">
        <v>322024</v>
      </c>
      <c r="D7" s="23">
        <v>47</v>
      </c>
      <c r="E7" s="23">
        <v>17</v>
      </c>
      <c r="F7" s="23">
        <v>6</v>
      </c>
      <c r="G7" s="23">
        <v>0</v>
      </c>
      <c r="H7" s="23" t="s">
        <v>99</v>
      </c>
      <c r="I7" s="23" t="s">
        <v>100</v>
      </c>
      <c r="J7" s="23" t="s">
        <v>101</v>
      </c>
      <c r="K7" s="23" t="s">
        <v>102</v>
      </c>
      <c r="L7" s="23" t="s">
        <v>103</v>
      </c>
      <c r="M7" s="23" t="s">
        <v>104</v>
      </c>
      <c r="N7" s="24" t="s">
        <v>105</v>
      </c>
      <c r="O7" s="24" t="s">
        <v>106</v>
      </c>
      <c r="P7" s="24">
        <v>1.48</v>
      </c>
      <c r="Q7" s="24">
        <v>90.87</v>
      </c>
      <c r="R7" s="24">
        <v>3025</v>
      </c>
      <c r="S7" s="24">
        <v>51546</v>
      </c>
      <c r="T7" s="24">
        <v>690.68</v>
      </c>
      <c r="U7" s="24">
        <v>74.63</v>
      </c>
      <c r="V7" s="24">
        <v>754</v>
      </c>
      <c r="W7" s="24">
        <v>0.28000000000000003</v>
      </c>
      <c r="X7" s="24">
        <v>2692.86</v>
      </c>
      <c r="Y7" s="24">
        <v>100.01</v>
      </c>
      <c r="Z7" s="24">
        <v>100</v>
      </c>
      <c r="AA7" s="24">
        <v>99.85</v>
      </c>
      <c r="AB7" s="24">
        <v>93.48</v>
      </c>
      <c r="AC7" s="24">
        <v>91.96</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127.96</v>
      </c>
      <c r="BG7" s="24">
        <v>113.26</v>
      </c>
      <c r="BH7" s="24">
        <v>23.06</v>
      </c>
      <c r="BI7" s="24">
        <v>21.29</v>
      </c>
      <c r="BJ7" s="24">
        <v>19.57</v>
      </c>
      <c r="BK7" s="24">
        <v>169.47</v>
      </c>
      <c r="BL7" s="24">
        <v>512.88</v>
      </c>
      <c r="BM7" s="24">
        <v>641.42999999999995</v>
      </c>
      <c r="BN7" s="24">
        <v>807.81</v>
      </c>
      <c r="BO7" s="24">
        <v>733.23</v>
      </c>
      <c r="BP7" s="24">
        <v>974.72</v>
      </c>
      <c r="BQ7" s="24">
        <v>85.98</v>
      </c>
      <c r="BR7" s="24">
        <v>95.4</v>
      </c>
      <c r="BS7" s="24">
        <v>99.58</v>
      </c>
      <c r="BT7" s="24">
        <v>90.25</v>
      </c>
      <c r="BU7" s="24">
        <v>87.04</v>
      </c>
      <c r="BV7" s="24">
        <v>53.03</v>
      </c>
      <c r="BW7" s="24">
        <v>51.07</v>
      </c>
      <c r="BX7" s="24">
        <v>56.93</v>
      </c>
      <c r="BY7" s="24">
        <v>49.44</v>
      </c>
      <c r="BZ7" s="24">
        <v>54.39</v>
      </c>
      <c r="CA7" s="24">
        <v>44.22</v>
      </c>
      <c r="CB7" s="24">
        <v>206.48</v>
      </c>
      <c r="CC7" s="24">
        <v>187.51</v>
      </c>
      <c r="CD7" s="24">
        <v>179.99</v>
      </c>
      <c r="CE7" s="24">
        <v>201.11</v>
      </c>
      <c r="CF7" s="24">
        <v>211.7</v>
      </c>
      <c r="CG7" s="24">
        <v>301.77</v>
      </c>
      <c r="CH7" s="24">
        <v>314.68</v>
      </c>
      <c r="CI7" s="24">
        <v>300.17</v>
      </c>
      <c r="CJ7" s="24">
        <v>343.49</v>
      </c>
      <c r="CK7" s="24">
        <v>318.06</v>
      </c>
      <c r="CL7" s="24">
        <v>392.85</v>
      </c>
      <c r="CM7" s="24">
        <v>57.29</v>
      </c>
      <c r="CN7" s="24">
        <v>57.82</v>
      </c>
      <c r="CO7" s="24">
        <v>56.5</v>
      </c>
      <c r="CP7" s="24">
        <v>55.7</v>
      </c>
      <c r="CQ7" s="24">
        <v>58.89</v>
      </c>
      <c r="CR7" s="24">
        <v>39.799999999999997</v>
      </c>
      <c r="CS7" s="24">
        <v>40.83</v>
      </c>
      <c r="CT7" s="24">
        <v>39.130000000000003</v>
      </c>
      <c r="CU7" s="24">
        <v>40.29</v>
      </c>
      <c r="CV7" s="24">
        <v>40.11</v>
      </c>
      <c r="CW7" s="24">
        <v>32.229999999999997</v>
      </c>
      <c r="CX7" s="24">
        <v>96.02</v>
      </c>
      <c r="CY7" s="24">
        <v>96.31</v>
      </c>
      <c r="CZ7" s="24">
        <v>96.57</v>
      </c>
      <c r="DA7" s="24">
        <v>97.04</v>
      </c>
      <c r="DB7" s="24">
        <v>96.95</v>
      </c>
      <c r="DC7" s="24">
        <v>85.32</v>
      </c>
      <c r="DD7" s="24">
        <v>86</v>
      </c>
      <c r="DE7" s="24">
        <v>86.33</v>
      </c>
      <c r="DF7" s="24">
        <v>87.49</v>
      </c>
      <c r="DG7" s="24">
        <v>87.61</v>
      </c>
      <c r="DH7" s="24">
        <v>80.63</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v>
      </c>
      <c r="EK7" s="24">
        <v>0</v>
      </c>
      <c r="EL7" s="24">
        <v>0</v>
      </c>
      <c r="EM7" s="24">
        <v>0.01</v>
      </c>
      <c r="EN7" s="24">
        <v>0</v>
      </c>
      <c r="EO7" s="24">
        <v>0.01</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107</v>
      </c>
      <c r="C9" s="26" t="s">
        <v>108</v>
      </c>
      <c r="D9" s="26" t="s">
        <v>109</v>
      </c>
      <c r="E9" s="26" t="s">
        <v>110</v>
      </c>
      <c r="F9" s="26" t="s">
        <v>111</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49</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112</v>
      </c>
    </row>
    <row r="12" spans="1:145" x14ac:dyDescent="0.15">
      <c r="B12">
        <v>1</v>
      </c>
      <c r="C12">
        <v>1</v>
      </c>
      <c r="D12">
        <v>1</v>
      </c>
      <c r="E12">
        <v>2</v>
      </c>
      <c r="F12">
        <v>3</v>
      </c>
      <c r="G12" t="s">
        <v>113</v>
      </c>
    </row>
    <row r="13" spans="1:145" x14ac:dyDescent="0.15">
      <c r="B13" t="s">
        <v>114</v>
      </c>
      <c r="C13" t="s">
        <v>115</v>
      </c>
      <c r="D13" t="s">
        <v>116</v>
      </c>
      <c r="E13" t="s">
        <v>117</v>
      </c>
      <c r="F13" t="s">
        <v>117</v>
      </c>
      <c r="G13" t="s">
        <v>118</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久本 賢哲</cp:lastModifiedBy>
  <cp:lastPrinted>2023-01-27T06:12:43Z</cp:lastPrinted>
  <dcterms:created xsi:type="dcterms:W3CDTF">2022-12-01T02:03:14Z</dcterms:created>
  <dcterms:modified xsi:type="dcterms:W3CDTF">2023-01-27T06:13:19Z</dcterms:modified>
  <cp:category/>
</cp:coreProperties>
</file>