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64717\Desktop\新しいフォルダー\"/>
    </mc:Choice>
  </mc:AlternateContent>
  <workbookProtection workbookAlgorithmName="SHA-512" workbookHashValue="THF+We0wOTgKTmuF9yj+FQuSxtlIHiHudzQozVE0Guj6Xcs/rxKjMmmXMDMe2pKeO+cbA1C/HtBbaDxZZBF66Q==" workbookSaltValue="CzxYWmMybmsG7NM+T+3bv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30" i="4"/>
  <c r="CS51" i="4"/>
  <c r="MA51" i="4"/>
  <c r="BZ76" i="4"/>
  <c r="C11" i="5"/>
  <c r="D11" i="5"/>
  <c r="E11" i="5"/>
  <c r="B11" i="5"/>
  <c r="BK76" i="4" l="1"/>
  <c r="LH51" i="4"/>
  <c r="LT76" i="4"/>
  <c r="GQ51" i="4"/>
  <c r="LH30" i="4"/>
  <c r="GQ30" i="4"/>
  <c r="BZ30" i="4"/>
  <c r="IE76" i="4"/>
  <c r="BZ51" i="4"/>
  <c r="BG30" i="4"/>
  <c r="AV76" i="4"/>
  <c r="KO51" i="4"/>
  <c r="HP76" i="4"/>
  <c r="BG51" i="4"/>
  <c r="LE76" i="4"/>
  <c r="FX51" i="4"/>
  <c r="KO30" i="4"/>
  <c r="FX30" i="4"/>
  <c r="HA76" i="4"/>
  <c r="AN51" i="4"/>
  <c r="FE30" i="4"/>
  <c r="AN30" i="4"/>
  <c r="FE51" i="4"/>
  <c r="JV30" i="4"/>
  <c r="AG76" i="4"/>
  <c r="JV51" i="4"/>
  <c r="KP76" i="4"/>
  <c r="KA76" i="4"/>
  <c r="EL51" i="4"/>
  <c r="JC30" i="4"/>
  <c r="GL76" i="4"/>
  <c r="U51" i="4"/>
  <c r="EL30" i="4"/>
  <c r="R76" i="4"/>
  <c r="U30" i="4"/>
  <c r="JC51"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<sst xmlns="http://schemas.openxmlformats.org/spreadsheetml/2006/main" count="278" uniqueCount="143">
  <si>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</si>
  <si>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</si>
  <si>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</si>
  <si>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</si>
  <si>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</si>
  <si>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</si>
  <si>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</si>
  <si>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</si>
  <si>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</si>
  <si>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</si>
  <si>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</si>
  <si>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</si>
  <si>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</si>
  <si>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</si>
  <si>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</si>
  <si>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</si>
  <si>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</si>
  <si>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</si>
  <si>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</si>
  <si>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</si>
  <si>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</si>
  <si>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</si>
  <si>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</si>
  <si>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</si>
  <si>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</si>
  <si>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</si>
  <si>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</si>
  <si>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</si>
  <si>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</si>
  <si>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</si>
  <si>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</si>
  <si>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</si>
  <si>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</si>
  <si>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</si>
  <si>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</si>
  <si>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</si>
  <si>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</si>
  <si>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</si>
  <si>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</si>
  <si>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</si>
  <si>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</si>
  <si>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</si>
  <si>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</si>
  <si>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</si>
  <si>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</si>
  <si>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</si>
  <si>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</si>
  <si>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</si>
  <si>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</si>
  <si>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</si>
  <si>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</si>
  <si>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</si>
  <si>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</si>
  <si>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</si>
  <si>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</si>
  <si>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</si>
  <si>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</si>
  <si>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</si>
  <si>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</si>
  <si>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</si>
  <si>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</si>
  <si>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</si>
  <si>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</si>
  <si>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</si>
  <si>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</si>
  <si>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</si>
  <si>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</si>
  <si>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</si>
  <si>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</si>
  <si>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</si>
  <si>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</si>
  <si>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</si>
  <si>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</si>
  <si>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</si>
  <si>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</si>
  <si>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</si>
  <si>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</si>
  <si>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</si>
  <si>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</si>
  <si>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</si>
  <si>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</si>
  <si>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</si>
  <si>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</si>
  <si>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</si>
  <si>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</si>
  <si>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</si>
  <si>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</si>
  <si>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</si>
  <si>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</si>
  <si>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</si>
  <si>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</si>
  <si>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</si>
  <si>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</si>
  <si>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</si>
  <si>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</si>
  <si>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</si>
  <si>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</si>
  <si>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</si>
  <si>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</si>
  <si>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</si>
  <si>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</si>
  <si>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</si>
  <si>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</si>
  <si>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</si>
  <si>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</si>
  <si>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当該値(N-3)</t>
    <phoneticPr fontId="5"/>
  </si>
  <si>
    <t>当該値(N)</t>
    <phoneticPr fontId="5"/>
  </si>
  <si>
    <t>当該値(N)</t>
    <phoneticPr fontId="5"/>
  </si>
  <si>
    <t>当該値(N-4)</t>
    <phoneticPr fontId="5"/>
  </si>
  <si>
    <t>当該値(N-2)</t>
    <phoneticPr fontId="5"/>
  </si>
  <si>
    <t>当該値(N-1)</t>
    <phoneticPr fontId="5"/>
  </si>
  <si>
    <t>当該値(N)</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</si>
  <si>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</si>
  <si>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</si>
  <si>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</si>
  <si>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</si>
  <si>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</si>
  <si>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</si>
  <si>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</si>
  <si>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</si>
  <si>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</si>
  <si>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浜田市</t>
  </si>
  <si>
    <t>浜田市道分山立体駐車場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</si>
  <si>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</si>
  <si>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</si>
  <si>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</si>
  <si>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</si>
  <si>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</si>
  <si>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</si>
  <si>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</si>
  <si>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</si>
  <si>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</si>
  <si>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</si>
  <si>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</si>
  <si>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</si>
  <si>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</si>
  <si>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</si>
  <si>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</si>
  <si>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</si>
  <si>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度は、周辺に駐車場設備を有したホテルが新設された影響や新型コロナウイルス感染拡大による影響を受け利用料金収入が落ち込んだが、令和3年度については、新型コロナウイルス感染予防対策の規制緩和により、利用者が増加した。
　令和3年度で企業債の償還が終わり、今後は、計画的な改修・補修を行っていく。</t>
    <rPh sb="1" eb="3">
      <t>レイワ</t>
    </rPh>
    <rPh sb="4" eb="6">
      <t>ネンド</t>
    </rPh>
    <rPh sb="67" eb="69">
      <t>レイワ</t>
    </rPh>
    <rPh sb="70" eb="72">
      <t>ネンド</t>
    </rPh>
    <rPh sb="94" eb="96">
      <t>キセイ</t>
    </rPh>
    <rPh sb="102" eb="105">
      <t>リヨウシャ</t>
    </rPh>
    <rPh sb="106" eb="108">
      <t>ゾウカ</t>
    </rPh>
    <rPh sb="113" eb="115">
      <t>レイワ</t>
    </rPh>
    <rPh sb="116" eb="118">
      <t>ネンド</t>
    </rPh>
    <rPh sb="126" eb="127">
      <t>オ</t>
    </rPh>
    <rPh sb="130" eb="132">
      <t>コンゴ</t>
    </rPh>
    <rPh sb="134" eb="137">
      <t>ケイカクテキ</t>
    </rPh>
    <rPh sb="138" eb="140">
      <t>カイシュウ</t>
    </rPh>
    <rPh sb="141" eb="143">
      <t>ホシュウ</t>
    </rPh>
    <rPh sb="144" eb="145">
      <t>オコナ</t>
    </rPh>
    <phoneticPr fontId="5"/>
  </si>
  <si>
    <t>　企業債については、令和3年度で償還が終了した。
　本駐車場は平成3年に建設され、随所で老朽化が見られるため、随時改修・補修を行っていく。</t>
    <phoneticPr fontId="5"/>
  </si>
  <si>
    <t>　収益的収支比率は、昨年と比べ96.4%と増加した。
　売上高GOP比率については、新型コロナウイルス感染予防対策の規制緩和により利用料収入が上がり、前年より15.2pt増加した。</t>
    <rPh sb="10" eb="12">
      <t>サクネン</t>
    </rPh>
    <rPh sb="13" eb="14">
      <t>クラ</t>
    </rPh>
    <rPh sb="21" eb="23">
      <t>ゾウカ</t>
    </rPh>
    <rPh sb="53" eb="55">
      <t>ヨボウ</t>
    </rPh>
    <rPh sb="55" eb="57">
      <t>タイサク</t>
    </rPh>
    <rPh sb="58" eb="60">
      <t>キセイ</t>
    </rPh>
    <rPh sb="60" eb="62">
      <t>カンワ</t>
    </rPh>
    <rPh sb="71" eb="72">
      <t>ア</t>
    </rPh>
    <rPh sb="85" eb="87">
      <t>ゾウカ</t>
    </rPh>
    <phoneticPr fontId="5"/>
  </si>
  <si>
    <t>　稼働率は84.9%で、新型コロナウイルス感染予防対策の規制緩和により、昨年と比べ11.4pt増加した。
　隣接する石央文化ホール等のイベント開催状況などにより、利用者の増減が大きく影響を受けるため、関連施設と連携して利用促進を図る必要がある。</t>
    <rPh sb="39" eb="40">
      <t>クラ</t>
    </rPh>
    <rPh sb="47" eb="4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</si>
</sst>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110.1</c:v>
                </c:pt>
                <c:pt idx="1">
                  <c:v>111.9</c:v>
                </c:pt>
                <c:pt idx="2">
                  <c:v>103.7</c:v>
                </c:pt>
                <c:pt idx="3">
                  <c:v>82</c:v>
                </c:pt>
                <c:pt idx="4">
                  <c:v>96.4</c:v>
                </c:pt>
              </c:numCache>
            </c:numRef>
          </c:val>
          <c:extLst xmlns:c16r2="http://schemas.microsoft.com/office/drawing/2015/06/chart">
            <c:ext xmlns:c16="http://schemas.microsoft.com/office/drawing/2014/chart" uri="{C3380CC4-5D6E-409C-BE32-E72D297353CC}">
              <c16:uniqueId val="{00000000-78BC-4628-9E4F-9749290CBFF7}"/>
            </c:ext>
          </c:extLst>
        </c:ser>
        <c:dLbls>
          <c:showLegendKey val="0"/>
          <c:showVal val="0"/>
          <c:showCatName val="0"/>
          <c:showSerName val="0"/>
          <c:showPercent val="0"/>
          <c:showBubbleSize val="0"/>
        </c:dLbls>
        <c:gapWidth val="150"/>
        <c:axId val="-381080176"/>
        <c:axId val="-38107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xmlns:c16r2="http://schemas.microsoft.com/office/drawing/2015/06/chart">
            <c:ext xmlns:c16="http://schemas.microsoft.com/office/drawing/2014/chart" uri="{C3380CC4-5D6E-409C-BE32-E72D297353CC}">
              <c16:uniqueId val="{00000001-78BC-4628-9E4F-9749290CBFF7}"/>
            </c:ext>
          </c:extLst>
        </c:ser>
        <c:dLbls>
          <c:showLegendKey val="0"/>
          <c:showVal val="0"/>
          <c:showCatName val="0"/>
          <c:showSerName val="0"/>
          <c:showPercent val="0"/>
          <c:showBubbleSize val="0"/>
        </c:dLbls>
        <c:marker val="1"/>
        <c:smooth val="0"/>
        <c:axId val="-381080176"/>
        <c:axId val="-381079088"/>
      </c:lineChart>
      <c:catAx>
        <c:axId val="-381080176"/>
        <c:scaling>
          <c:orientation val="minMax"/>
        </c:scaling>
        <c:delete val="1"/>
        <c:axPos val="b"/>
        <c:numFmt formatCode="General" sourceLinked="1"/>
        <c:majorTickMark val="none"/>
        <c:minorTickMark val="none"/>
        <c:tickLblPos val="none"/>
        <c:crossAx val="-381079088"/>
        <c:crosses val="autoZero"/>
        <c:auto val="1"/>
        <c:lblAlgn val="ctr"/>
        <c:lblOffset val="100"/>
        <c:noMultiLvlLbl val="1"/>
      </c:catAx>
      <c:valAx>
        <c:axId val="-38107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08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152.30000000000001</c:v>
                </c:pt>
                <c:pt idx="1">
                  <c:v>111.2</c:v>
                </c:pt>
                <c:pt idx="2">
                  <c:v>80.599999999999994</c:v>
                </c:pt>
                <c:pt idx="3">
                  <c:v>64.400000000000006</c:v>
                </c:pt>
                <c:pt idx="4">
                  <c:v>0</c:v>
                </c:pt>
              </c:numCache>
            </c:numRef>
          </c:val>
          <c:extLst xmlns:c16r2="http://schemas.microsoft.com/office/drawing/2015/06/chart">
            <c:ext xmlns:c16="http://schemas.microsoft.com/office/drawing/2014/chart" uri="{C3380CC4-5D6E-409C-BE32-E72D297353CC}">
              <c16:uniqueId val="{00000000-39E2-4285-8318-0F2F84692F29}"/>
            </c:ext>
          </c:extLst>
        </c:ser>
        <c:dLbls>
          <c:showLegendKey val="0"/>
          <c:showVal val="0"/>
          <c:showCatName val="0"/>
          <c:showSerName val="0"/>
          <c:showPercent val="0"/>
          <c:showBubbleSize val="0"/>
        </c:dLbls>
        <c:gapWidth val="150"/>
        <c:axId val="-210714160"/>
        <c:axId val="-21072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xmlns:c16r2="http://schemas.microsoft.com/office/drawing/2015/06/chart">
            <c:ext xmlns:c16="http://schemas.microsoft.com/office/drawing/2014/chart" uri="{C3380CC4-5D6E-409C-BE32-E72D297353CC}">
              <c16:uniqueId val="{00000001-39E2-4285-8318-0F2F84692F29}"/>
            </c:ext>
          </c:extLst>
        </c:ser>
        <c:dLbls>
          <c:showLegendKey val="0"/>
          <c:showVal val="0"/>
          <c:showCatName val="0"/>
          <c:showSerName val="0"/>
          <c:showPercent val="0"/>
          <c:showBubbleSize val="0"/>
        </c:dLbls>
        <c:marker val="1"/>
        <c:smooth val="0"/>
        <c:axId val="-210714160"/>
        <c:axId val="-210721776"/>
      </c:lineChart>
      <c:catAx>
        <c:axId val="-210714160"/>
        <c:scaling>
          <c:orientation val="minMax"/>
        </c:scaling>
        <c:delete val="1"/>
        <c:axPos val="b"/>
        <c:numFmt formatCode="General" sourceLinked="1"/>
        <c:majorTickMark val="none"/>
        <c:minorTickMark val="none"/>
        <c:tickLblPos val="none"/>
        <c:crossAx val="-210721776"/>
        <c:crosses val="autoZero"/>
        <c:auto val="1"/>
        <c:lblAlgn val="ctr"/>
        <c:lblOffset val="100"/>
        <c:noMultiLvlLbl val="1"/>
      </c:catAx>
      <c:valAx>
        <c:axId val="-21072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1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D0-4EF3-8C73-6D7BDAD7F3A6}"/>
            </c:ext>
          </c:extLst>
        </c:ser>
        <c:dLbls>
          <c:showLegendKey val="0"/>
          <c:showVal val="0"/>
          <c:showCatName val="0"/>
          <c:showSerName val="0"/>
          <c:showPercent val="0"/>
          <c:showBubbleSize val="0"/>
        </c:dLbls>
        <c:gapWidth val="150"/>
        <c:axId val="-210725040"/>
        <c:axId val="-2107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D0-4EF3-8C73-6D7BDAD7F3A6}"/>
            </c:ext>
          </c:extLst>
        </c:ser>
        <c:dLbls>
          <c:showLegendKey val="0"/>
          <c:showVal val="0"/>
          <c:showCatName val="0"/>
          <c:showSerName val="0"/>
          <c:showPercent val="0"/>
          <c:showBubbleSize val="0"/>
        </c:dLbls>
        <c:marker val="1"/>
        <c:smooth val="0"/>
        <c:axId val="-210725040"/>
        <c:axId val="-210721232"/>
      </c:lineChart>
      <c:catAx>
        <c:axId val="-210725040"/>
        <c:scaling>
          <c:orientation val="minMax"/>
        </c:scaling>
        <c:delete val="1"/>
        <c:axPos val="b"/>
        <c:numFmt formatCode="General" sourceLinked="1"/>
        <c:majorTickMark val="none"/>
        <c:minorTickMark val="none"/>
        <c:tickLblPos val="none"/>
        <c:crossAx val="-210721232"/>
        <c:crosses val="autoZero"/>
        <c:auto val="1"/>
        <c:lblAlgn val="ctr"/>
        <c:lblOffset val="100"/>
        <c:noMultiLvlLbl val="1"/>
      </c:catAx>
      <c:valAx>
        <c:axId val="-21072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2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6BE-40C8-B3C2-1B45837C5B01}"/>
            </c:ext>
          </c:extLst>
        </c:ser>
        <c:dLbls>
          <c:showLegendKey val="0"/>
          <c:showVal val="0"/>
          <c:showCatName val="0"/>
          <c:showSerName val="0"/>
          <c:showPercent val="0"/>
          <c:showBubbleSize val="0"/>
        </c:dLbls>
        <c:gapWidth val="150"/>
        <c:axId val="-210716880"/>
        <c:axId val="-21071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6BE-40C8-B3C2-1B45837C5B01}"/>
            </c:ext>
          </c:extLst>
        </c:ser>
        <c:dLbls>
          <c:showLegendKey val="0"/>
          <c:showVal val="0"/>
          <c:showCatName val="0"/>
          <c:showSerName val="0"/>
          <c:showPercent val="0"/>
          <c:showBubbleSize val="0"/>
        </c:dLbls>
        <c:marker val="1"/>
        <c:smooth val="0"/>
        <c:axId val="-210716880"/>
        <c:axId val="-210717968"/>
      </c:lineChart>
      <c:catAx>
        <c:axId val="-210716880"/>
        <c:scaling>
          <c:orientation val="minMax"/>
        </c:scaling>
        <c:delete val="1"/>
        <c:axPos val="b"/>
        <c:numFmt formatCode="General" sourceLinked="1"/>
        <c:majorTickMark val="none"/>
        <c:minorTickMark val="none"/>
        <c:tickLblPos val="none"/>
        <c:crossAx val="-210717968"/>
        <c:crosses val="autoZero"/>
        <c:auto val="1"/>
        <c:lblAlgn val="ctr"/>
        <c:lblOffset val="100"/>
        <c:noMultiLvlLbl val="1"/>
      </c:catAx>
      <c:valAx>
        <c:axId val="-21071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1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E2-4F47-ACFA-66480CB566A2}"/>
            </c:ext>
          </c:extLst>
        </c:ser>
        <c:dLbls>
          <c:showLegendKey val="0"/>
          <c:showVal val="0"/>
          <c:showCatName val="0"/>
          <c:showSerName val="0"/>
          <c:showPercent val="0"/>
          <c:showBubbleSize val="0"/>
        </c:dLbls>
        <c:gapWidth val="150"/>
        <c:axId val="-210711984"/>
        <c:axId val="-21071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xmlns:c16r2="http://schemas.microsoft.com/office/drawing/2015/06/chart">
            <c:ext xmlns:c16="http://schemas.microsoft.com/office/drawing/2014/chart" uri="{C3380CC4-5D6E-409C-BE32-E72D297353CC}">
              <c16:uniqueId val="{00000001-2BE2-4F47-ACFA-66480CB566A2}"/>
            </c:ext>
          </c:extLst>
        </c:ser>
        <c:dLbls>
          <c:showLegendKey val="0"/>
          <c:showVal val="0"/>
          <c:showCatName val="0"/>
          <c:showSerName val="0"/>
          <c:showPercent val="0"/>
          <c:showBubbleSize val="0"/>
        </c:dLbls>
        <c:marker val="1"/>
        <c:smooth val="0"/>
        <c:axId val="-210711984"/>
        <c:axId val="-210718512"/>
      </c:lineChart>
      <c:catAx>
        <c:axId val="-210711984"/>
        <c:scaling>
          <c:orientation val="minMax"/>
        </c:scaling>
        <c:delete val="1"/>
        <c:axPos val="b"/>
        <c:numFmt formatCode="General" sourceLinked="1"/>
        <c:majorTickMark val="none"/>
        <c:minorTickMark val="none"/>
        <c:tickLblPos val="none"/>
        <c:crossAx val="-210718512"/>
        <c:crosses val="autoZero"/>
        <c:auto val="1"/>
        <c:lblAlgn val="ctr"/>
        <c:lblOffset val="100"/>
        <c:noMultiLvlLbl val="1"/>
      </c:catAx>
      <c:valAx>
        <c:axId val="-21071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1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D6-46A8-8B91-38D205A5708A}"/>
            </c:ext>
          </c:extLst>
        </c:ser>
        <c:dLbls>
          <c:showLegendKey val="0"/>
          <c:showVal val="0"/>
          <c:showCatName val="0"/>
          <c:showSerName val="0"/>
          <c:showPercent val="0"/>
          <c:showBubbleSize val="0"/>
        </c:dLbls>
        <c:gapWidth val="150"/>
        <c:axId val="-210720688"/>
        <c:axId val="-21071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xmlns:c16r2="http://schemas.microsoft.com/office/drawing/2015/06/chart">
            <c:ext xmlns:c16="http://schemas.microsoft.com/office/drawing/2014/chart" uri="{C3380CC4-5D6E-409C-BE32-E72D297353CC}">
              <c16:uniqueId val="{00000001-55D6-46A8-8B91-38D205A5708A}"/>
            </c:ext>
          </c:extLst>
        </c:ser>
        <c:dLbls>
          <c:showLegendKey val="0"/>
          <c:showVal val="0"/>
          <c:showCatName val="0"/>
          <c:showSerName val="0"/>
          <c:showPercent val="0"/>
          <c:showBubbleSize val="0"/>
        </c:dLbls>
        <c:marker val="1"/>
        <c:smooth val="0"/>
        <c:axId val="-210720688"/>
        <c:axId val="-210715248"/>
      </c:lineChart>
      <c:catAx>
        <c:axId val="-210720688"/>
        <c:scaling>
          <c:orientation val="minMax"/>
        </c:scaling>
        <c:delete val="1"/>
        <c:axPos val="b"/>
        <c:numFmt formatCode="General" sourceLinked="1"/>
        <c:majorTickMark val="none"/>
        <c:minorTickMark val="none"/>
        <c:tickLblPos val="none"/>
        <c:crossAx val="-210715248"/>
        <c:crosses val="autoZero"/>
        <c:auto val="1"/>
        <c:lblAlgn val="ctr"/>
        <c:lblOffset val="100"/>
        <c:noMultiLvlLbl val="1"/>
      </c:catAx>
      <c:valAx>
        <c:axId val="-21071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72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109.8</c:v>
                </c:pt>
                <c:pt idx="1">
                  <c:v>111.4</c:v>
                </c:pt>
                <c:pt idx="2">
                  <c:v>106.9</c:v>
                </c:pt>
                <c:pt idx="3">
                  <c:v>73.5</c:v>
                </c:pt>
                <c:pt idx="4">
                  <c:v>84.9</c:v>
                </c:pt>
              </c:numCache>
            </c:numRef>
          </c:val>
          <c:extLst xmlns:c16r2="http://schemas.microsoft.com/office/drawing/2015/06/chart">
            <c:ext xmlns:c16="http://schemas.microsoft.com/office/drawing/2014/chart" uri="{C3380CC4-5D6E-409C-BE32-E72D297353CC}">
              <c16:uniqueId val="{00000000-AB05-4C5D-86AF-FDF68E0425D5}"/>
            </c:ext>
          </c:extLst>
        </c:ser>
        <c:dLbls>
          <c:showLegendKey val="0"/>
          <c:showVal val="0"/>
          <c:showCatName val="0"/>
          <c:showSerName val="0"/>
          <c:showPercent val="0"/>
          <c:showBubbleSize val="0"/>
        </c:dLbls>
        <c:gapWidth val="150"/>
        <c:axId val="-210716336"/>
        <c:axId val="-2107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xmlns:c16r2="http://schemas.microsoft.com/office/drawing/2015/06/chart">
            <c:ext xmlns:c16="http://schemas.microsoft.com/office/drawing/2014/chart" uri="{C3380CC4-5D6E-409C-BE32-E72D297353CC}">
              <c16:uniqueId val="{00000001-AB05-4C5D-86AF-FDF68E0425D5}"/>
            </c:ext>
          </c:extLst>
        </c:ser>
        <c:dLbls>
          <c:showLegendKey val="0"/>
          <c:showVal val="0"/>
          <c:showCatName val="0"/>
          <c:showSerName val="0"/>
          <c:showPercent val="0"/>
          <c:showBubbleSize val="0"/>
        </c:dLbls>
        <c:marker val="1"/>
        <c:smooth val="0"/>
        <c:axId val="-210716336"/>
        <c:axId val="-210711440"/>
      </c:lineChart>
      <c:catAx>
        <c:axId val="-210716336"/>
        <c:scaling>
          <c:orientation val="minMax"/>
        </c:scaling>
        <c:delete val="1"/>
        <c:axPos val="b"/>
        <c:numFmt formatCode="General" sourceLinked="1"/>
        <c:majorTickMark val="none"/>
        <c:minorTickMark val="none"/>
        <c:tickLblPos val="none"/>
        <c:crossAx val="-210711440"/>
        <c:crosses val="autoZero"/>
        <c:auto val="1"/>
        <c:lblAlgn val="ctr"/>
        <c:lblOffset val="100"/>
        <c:noMultiLvlLbl val="1"/>
      </c:catAx>
      <c:valAx>
        <c:axId val="-21071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1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48.4</c:v>
                </c:pt>
                <c:pt idx="1">
                  <c:v>48</c:v>
                </c:pt>
                <c:pt idx="2">
                  <c:v>44.6</c:v>
                </c:pt>
                <c:pt idx="3">
                  <c:v>28.7</c:v>
                </c:pt>
                <c:pt idx="4">
                  <c:v>43.9</c:v>
                </c:pt>
              </c:numCache>
            </c:numRef>
          </c:val>
          <c:extLst xmlns:c16r2="http://schemas.microsoft.com/office/drawing/2015/06/chart">
            <c:ext xmlns:c16="http://schemas.microsoft.com/office/drawing/2014/chart" uri="{C3380CC4-5D6E-409C-BE32-E72D297353CC}">
              <c16:uniqueId val="{00000000-E615-4C88-B96D-FF79FD146AE9}"/>
            </c:ext>
          </c:extLst>
        </c:ser>
        <c:dLbls>
          <c:showLegendKey val="0"/>
          <c:showVal val="0"/>
          <c:showCatName val="0"/>
          <c:showSerName val="0"/>
          <c:showPercent val="0"/>
          <c:showBubbleSize val="0"/>
        </c:dLbls>
        <c:gapWidth val="150"/>
        <c:axId val="-210715792"/>
        <c:axId val="-21072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xmlns:c16r2="http://schemas.microsoft.com/office/drawing/2015/06/chart">
            <c:ext xmlns:c16="http://schemas.microsoft.com/office/drawing/2014/chart" uri="{C3380CC4-5D6E-409C-BE32-E72D297353CC}">
              <c16:uniqueId val="{00000001-E615-4C88-B96D-FF79FD146AE9}"/>
            </c:ext>
          </c:extLst>
        </c:ser>
        <c:dLbls>
          <c:showLegendKey val="0"/>
          <c:showVal val="0"/>
          <c:showCatName val="0"/>
          <c:showSerName val="0"/>
          <c:showPercent val="0"/>
          <c:showBubbleSize val="0"/>
        </c:dLbls>
        <c:marker val="1"/>
        <c:smooth val="0"/>
        <c:axId val="-210715792"/>
        <c:axId val="-210724496"/>
      </c:lineChart>
      <c:catAx>
        <c:axId val="-210715792"/>
        <c:scaling>
          <c:orientation val="minMax"/>
        </c:scaling>
        <c:delete val="1"/>
        <c:axPos val="b"/>
        <c:numFmt formatCode="General" sourceLinked="1"/>
        <c:majorTickMark val="none"/>
        <c:minorTickMark val="none"/>
        <c:tickLblPos val="none"/>
        <c:crossAx val="-210724496"/>
        <c:crosses val="autoZero"/>
        <c:auto val="1"/>
        <c:lblAlgn val="ctr"/>
        <c:lblOffset val="100"/>
        <c:noMultiLvlLbl val="1"/>
      </c:catAx>
      <c:valAx>
        <c:axId val="-21072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1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22209</c:v>
                </c:pt>
                <c:pt idx="1">
                  <c:v>23062</c:v>
                </c:pt>
                <c:pt idx="2">
                  <c:v>19558</c:v>
                </c:pt>
                <c:pt idx="3">
                  <c:v>11200</c:v>
                </c:pt>
                <c:pt idx="4">
                  <c:v>16682</c:v>
                </c:pt>
              </c:numCache>
            </c:numRef>
          </c:val>
          <c:extLst xmlns:c16r2="http://schemas.microsoft.com/office/drawing/2015/06/chart">
            <c:ext xmlns:c16="http://schemas.microsoft.com/office/drawing/2014/chart" uri="{C3380CC4-5D6E-409C-BE32-E72D297353CC}">
              <c16:uniqueId val="{00000000-41AF-41EC-9C0C-E4D6110652FE}"/>
            </c:ext>
          </c:extLst>
        </c:ser>
        <c:dLbls>
          <c:showLegendKey val="0"/>
          <c:showVal val="0"/>
          <c:showCatName val="0"/>
          <c:showSerName val="0"/>
          <c:showPercent val="0"/>
          <c:showBubbleSize val="0"/>
        </c:dLbls>
        <c:gapWidth val="150"/>
        <c:axId val="-210719600"/>
        <c:axId val="-21071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xmlns:c16r2="http://schemas.microsoft.com/office/drawing/2015/06/chart">
            <c:ext xmlns:c16="http://schemas.microsoft.com/office/drawing/2014/chart" uri="{C3380CC4-5D6E-409C-BE32-E72D297353CC}">
              <c16:uniqueId val="{00000001-41AF-41EC-9C0C-E4D6110652FE}"/>
            </c:ext>
          </c:extLst>
        </c:ser>
        <c:dLbls>
          <c:showLegendKey val="0"/>
          <c:showVal val="0"/>
          <c:showCatName val="0"/>
          <c:showSerName val="0"/>
          <c:showPercent val="0"/>
          <c:showBubbleSize val="0"/>
        </c:dLbls>
        <c:marker val="1"/>
        <c:smooth val="0"/>
        <c:axId val="-210719600"/>
        <c:axId val="-210719056"/>
      </c:lineChart>
      <c:catAx>
        <c:axId val="-210719600"/>
        <c:scaling>
          <c:orientation val="minMax"/>
        </c:scaling>
        <c:delete val="1"/>
        <c:axPos val="b"/>
        <c:numFmt formatCode="General" sourceLinked="1"/>
        <c:majorTickMark val="none"/>
        <c:minorTickMark val="none"/>
        <c:tickLblPos val="none"/>
        <c:crossAx val="-210719056"/>
        <c:crosses val="autoZero"/>
        <c:auto val="1"/>
        <c:lblAlgn val="ctr"/>
        <c:lblOffset val="100"/>
        <c:noMultiLvlLbl val="1"/>
      </c:catAx>
      <c:valAx>
        <c:axId val="-21071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71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島根県浜田市　浜田市道分山立体駐車場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6458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245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110.1</v>
      </c>
      <c r="V31" s="113"/>
      <c r="W31" s="113"/>
      <c r="X31" s="113"/>
      <c r="Y31" s="113"/>
      <c r="Z31" s="113"/>
      <c r="AA31" s="113"/>
      <c r="AB31" s="113"/>
      <c r="AC31" s="113"/>
      <c r="AD31" s="113"/>
      <c r="AE31" s="113"/>
      <c r="AF31" s="113"/>
      <c r="AG31" s="113"/>
      <c r="AH31" s="113"/>
      <c r="AI31" s="113"/>
      <c r="AJ31" s="113"/>
      <c r="AK31" s="113"/>
      <c r="AL31" s="113"/>
      <c r="AM31" s="113"/>
      <c r="AN31" s="113">
        <f>データ!Z7</f>
        <v>111.9</v>
      </c>
      <c r="AO31" s="113"/>
      <c r="AP31" s="113"/>
      <c r="AQ31" s="113"/>
      <c r="AR31" s="113"/>
      <c r="AS31" s="113"/>
      <c r="AT31" s="113"/>
      <c r="AU31" s="113"/>
      <c r="AV31" s="113"/>
      <c r="AW31" s="113"/>
      <c r="AX31" s="113"/>
      <c r="AY31" s="113"/>
      <c r="AZ31" s="113"/>
      <c r="BA31" s="113"/>
      <c r="BB31" s="113"/>
      <c r="BC31" s="113"/>
      <c r="BD31" s="113"/>
      <c r="BE31" s="113"/>
      <c r="BF31" s="113"/>
      <c r="BG31" s="113">
        <f>データ!AA7</f>
        <v>103.7</v>
      </c>
      <c r="BH31" s="113"/>
      <c r="BI31" s="113"/>
      <c r="BJ31" s="113"/>
      <c r="BK31" s="113"/>
      <c r="BL31" s="113"/>
      <c r="BM31" s="113"/>
      <c r="BN31" s="113"/>
      <c r="BO31" s="113"/>
      <c r="BP31" s="113"/>
      <c r="BQ31" s="113"/>
      <c r="BR31" s="113"/>
      <c r="BS31" s="113"/>
      <c r="BT31" s="113"/>
      <c r="BU31" s="113"/>
      <c r="BV31" s="113"/>
      <c r="BW31" s="113"/>
      <c r="BX31" s="113"/>
      <c r="BY31" s="113"/>
      <c r="BZ31" s="113">
        <f>データ!AB7</f>
        <v>82</v>
      </c>
      <c r="CA31" s="113"/>
      <c r="CB31" s="113"/>
      <c r="CC31" s="113"/>
      <c r="CD31" s="113"/>
      <c r="CE31" s="113"/>
      <c r="CF31" s="113"/>
      <c r="CG31" s="113"/>
      <c r="CH31" s="113"/>
      <c r="CI31" s="113"/>
      <c r="CJ31" s="113"/>
      <c r="CK31" s="113"/>
      <c r="CL31" s="113"/>
      <c r="CM31" s="113"/>
      <c r="CN31" s="113"/>
      <c r="CO31" s="113"/>
      <c r="CP31" s="113"/>
      <c r="CQ31" s="113"/>
      <c r="CR31" s="113"/>
      <c r="CS31" s="113">
        <f>データ!AC7</f>
        <v>96.4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109.8</v>
      </c>
      <c r="JD31" s="115"/>
      <c r="JE31" s="115"/>
      <c r="JF31" s="115"/>
      <c r="JG31" s="115"/>
      <c r="JH31" s="115"/>
      <c r="JI31" s="115"/>
      <c r="JJ31" s="115"/>
      <c r="JK31" s="115"/>
      <c r="JL31" s="115"/>
      <c r="JM31" s="115"/>
      <c r="JN31" s="115"/>
      <c r="JO31" s="115"/>
      <c r="JP31" s="115"/>
      <c r="JQ31" s="115"/>
      <c r="JR31" s="115"/>
      <c r="JS31" s="115"/>
      <c r="JT31" s="115"/>
      <c r="JU31" s="116"/>
      <c r="JV31" s="114">
        <f>データ!DL7</f>
        <v>111.4</v>
      </c>
      <c r="JW31" s="115"/>
      <c r="JX31" s="115"/>
      <c r="JY31" s="115"/>
      <c r="JZ31" s="115"/>
      <c r="KA31" s="115"/>
      <c r="KB31" s="115"/>
      <c r="KC31" s="115"/>
      <c r="KD31" s="115"/>
      <c r="KE31" s="115"/>
      <c r="KF31" s="115"/>
      <c r="KG31" s="115"/>
      <c r="KH31" s="115"/>
      <c r="KI31" s="115"/>
      <c r="KJ31" s="115"/>
      <c r="KK31" s="115"/>
      <c r="KL31" s="115"/>
      <c r="KM31" s="115"/>
      <c r="KN31" s="116"/>
      <c r="KO31" s="114">
        <f>データ!DM7</f>
        <v>106.9</v>
      </c>
      <c r="KP31" s="115"/>
      <c r="KQ31" s="115"/>
      <c r="KR31" s="115"/>
      <c r="KS31" s="115"/>
      <c r="KT31" s="115"/>
      <c r="KU31" s="115"/>
      <c r="KV31" s="115"/>
      <c r="KW31" s="115"/>
      <c r="KX31" s="115"/>
      <c r="KY31" s="115"/>
      <c r="KZ31" s="115"/>
      <c r="LA31" s="115"/>
      <c r="LB31" s="115"/>
      <c r="LC31" s="115"/>
      <c r="LD31" s="115"/>
      <c r="LE31" s="115"/>
      <c r="LF31" s="115"/>
      <c r="LG31" s="116"/>
      <c r="LH31" s="114">
        <f>データ!DN7</f>
        <v>73.5</v>
      </c>
      <c r="LI31" s="115"/>
      <c r="LJ31" s="115"/>
      <c r="LK31" s="115"/>
      <c r="LL31" s="115"/>
      <c r="LM31" s="115"/>
      <c r="LN31" s="115"/>
      <c r="LO31" s="115"/>
      <c r="LP31" s="115"/>
      <c r="LQ31" s="115"/>
      <c r="LR31" s="115"/>
      <c r="LS31" s="115"/>
      <c r="LT31" s="115"/>
      <c r="LU31" s="115"/>
      <c r="LV31" s="115"/>
      <c r="LW31" s="115"/>
      <c r="LX31" s="115"/>
      <c r="LY31" s="115"/>
      <c r="LZ31" s="116"/>
      <c r="MA31" s="114">
        <f>データ!DO7</f>
        <v>84.9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48.4</v>
      </c>
      <c r="EM52" s="113"/>
      <c r="EN52" s="113"/>
      <c r="EO52" s="113"/>
      <c r="EP52" s="113"/>
      <c r="EQ52" s="113"/>
      <c r="ER52" s="113"/>
      <c r="ES52" s="113"/>
      <c r="ET52" s="113"/>
      <c r="EU52" s="113"/>
      <c r="EV52" s="113"/>
      <c r="EW52" s="113"/>
      <c r="EX52" s="113"/>
      <c r="EY52" s="113"/>
      <c r="EZ52" s="113"/>
      <c r="FA52" s="113"/>
      <c r="FB52" s="113"/>
      <c r="FC52" s="113"/>
      <c r="FD52" s="113"/>
      <c r="FE52" s="113">
        <f>データ!BG7</f>
        <v>48</v>
      </c>
      <c r="FF52" s="113"/>
      <c r="FG52" s="113"/>
      <c r="FH52" s="113"/>
      <c r="FI52" s="113"/>
      <c r="FJ52" s="113"/>
      <c r="FK52" s="113"/>
      <c r="FL52" s="113"/>
      <c r="FM52" s="113"/>
      <c r="FN52" s="113"/>
      <c r="FO52" s="113"/>
      <c r="FP52" s="113"/>
      <c r="FQ52" s="113"/>
      <c r="FR52" s="113"/>
      <c r="FS52" s="113"/>
      <c r="FT52" s="113"/>
      <c r="FU52" s="113"/>
      <c r="FV52" s="113"/>
      <c r="FW52" s="113"/>
      <c r="FX52" s="113">
        <f>データ!BH7</f>
        <v>44.6</v>
      </c>
      <c r="FY52" s="113"/>
      <c r="FZ52" s="113"/>
      <c r="GA52" s="113"/>
      <c r="GB52" s="113"/>
      <c r="GC52" s="113"/>
      <c r="GD52" s="113"/>
      <c r="GE52" s="113"/>
      <c r="GF52" s="113"/>
      <c r="GG52" s="113"/>
      <c r="GH52" s="113"/>
      <c r="GI52" s="113"/>
      <c r="GJ52" s="113"/>
      <c r="GK52" s="113"/>
      <c r="GL52" s="113"/>
      <c r="GM52" s="113"/>
      <c r="GN52" s="113"/>
      <c r="GO52" s="113"/>
      <c r="GP52" s="113"/>
      <c r="GQ52" s="113">
        <f>データ!BI7</f>
        <v>28.7</v>
      </c>
      <c r="GR52" s="113"/>
      <c r="GS52" s="113"/>
      <c r="GT52" s="113"/>
      <c r="GU52" s="113"/>
      <c r="GV52" s="113"/>
      <c r="GW52" s="113"/>
      <c r="GX52" s="113"/>
      <c r="GY52" s="113"/>
      <c r="GZ52" s="113"/>
      <c r="HA52" s="113"/>
      <c r="HB52" s="113"/>
      <c r="HC52" s="113"/>
      <c r="HD52" s="113"/>
      <c r="HE52" s="113"/>
      <c r="HF52" s="113"/>
      <c r="HG52" s="113"/>
      <c r="HH52" s="113"/>
      <c r="HI52" s="113"/>
      <c r="HJ52" s="113">
        <f>データ!BJ7</f>
        <v>43.9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22209</v>
      </c>
      <c r="JD52" s="120"/>
      <c r="JE52" s="120"/>
      <c r="JF52" s="120"/>
      <c r="JG52" s="120"/>
      <c r="JH52" s="120"/>
      <c r="JI52" s="120"/>
      <c r="JJ52" s="120"/>
      <c r="JK52" s="120"/>
      <c r="JL52" s="120"/>
      <c r="JM52" s="120"/>
      <c r="JN52" s="120"/>
      <c r="JO52" s="120"/>
      <c r="JP52" s="120"/>
      <c r="JQ52" s="120"/>
      <c r="JR52" s="120"/>
      <c r="JS52" s="120"/>
      <c r="JT52" s="120"/>
      <c r="JU52" s="120"/>
      <c r="JV52" s="120">
        <f>データ!BR7</f>
        <v>23062</v>
      </c>
      <c r="JW52" s="120"/>
      <c r="JX52" s="120"/>
      <c r="JY52" s="120"/>
      <c r="JZ52" s="120"/>
      <c r="KA52" s="120"/>
      <c r="KB52" s="120"/>
      <c r="KC52" s="120"/>
      <c r="KD52" s="120"/>
      <c r="KE52" s="120"/>
      <c r="KF52" s="120"/>
      <c r="KG52" s="120"/>
      <c r="KH52" s="120"/>
      <c r="KI52" s="120"/>
      <c r="KJ52" s="120"/>
      <c r="KK52" s="120"/>
      <c r="KL52" s="120"/>
      <c r="KM52" s="120"/>
      <c r="KN52" s="120"/>
      <c r="KO52" s="120">
        <f>データ!BS7</f>
        <v>19558</v>
      </c>
      <c r="KP52" s="120"/>
      <c r="KQ52" s="120"/>
      <c r="KR52" s="120"/>
      <c r="KS52" s="120"/>
      <c r="KT52" s="120"/>
      <c r="KU52" s="120"/>
      <c r="KV52" s="120"/>
      <c r="KW52" s="120"/>
      <c r="KX52" s="120"/>
      <c r="KY52" s="120"/>
      <c r="KZ52" s="120"/>
      <c r="LA52" s="120"/>
      <c r="LB52" s="120"/>
      <c r="LC52" s="120"/>
      <c r="LD52" s="120"/>
      <c r="LE52" s="120"/>
      <c r="LF52" s="120"/>
      <c r="LG52" s="120"/>
      <c r="LH52" s="120">
        <f>データ!BT7</f>
        <v>11200</v>
      </c>
      <c r="LI52" s="120"/>
      <c r="LJ52" s="120"/>
      <c r="LK52" s="120"/>
      <c r="LL52" s="120"/>
      <c r="LM52" s="120"/>
      <c r="LN52" s="120"/>
      <c r="LO52" s="120"/>
      <c r="LP52" s="120"/>
      <c r="LQ52" s="120"/>
      <c r="LR52" s="120"/>
      <c r="LS52" s="120"/>
      <c r="LT52" s="120"/>
      <c r="LU52" s="120"/>
      <c r="LV52" s="120"/>
      <c r="LW52" s="120"/>
      <c r="LX52" s="120"/>
      <c r="LY52" s="120"/>
      <c r="LZ52" s="120"/>
      <c r="MA52" s="120">
        <f>データ!BU7</f>
        <v>16682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36447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152.30000000000001</v>
      </c>
      <c r="KB77" s="115"/>
      <c r="KC77" s="115"/>
      <c r="KD77" s="115"/>
      <c r="KE77" s="115"/>
      <c r="KF77" s="115"/>
      <c r="KG77" s="115"/>
      <c r="KH77" s="115"/>
      <c r="KI77" s="115"/>
      <c r="KJ77" s="115"/>
      <c r="KK77" s="115"/>
      <c r="KL77" s="115"/>
      <c r="KM77" s="115"/>
      <c r="KN77" s="115"/>
      <c r="KO77" s="116"/>
      <c r="KP77" s="114">
        <f>データ!DA7</f>
        <v>111.2</v>
      </c>
      <c r="KQ77" s="115"/>
      <c r="KR77" s="115"/>
      <c r="KS77" s="115"/>
      <c r="KT77" s="115"/>
      <c r="KU77" s="115"/>
      <c r="KV77" s="115"/>
      <c r="KW77" s="115"/>
      <c r="KX77" s="115"/>
      <c r="KY77" s="115"/>
      <c r="KZ77" s="115"/>
      <c r="LA77" s="115"/>
      <c r="LB77" s="115"/>
      <c r="LC77" s="115"/>
      <c r="LD77" s="116"/>
      <c r="LE77" s="114">
        <f>データ!DB7</f>
        <v>80.599999999999994</v>
      </c>
      <c r="LF77" s="115"/>
      <c r="LG77" s="115"/>
      <c r="LH77" s="115"/>
      <c r="LI77" s="115"/>
      <c r="LJ77" s="115"/>
      <c r="LK77" s="115"/>
      <c r="LL77" s="115"/>
      <c r="LM77" s="115"/>
      <c r="LN77" s="115"/>
      <c r="LO77" s="115"/>
      <c r="LP77" s="115"/>
      <c r="LQ77" s="115"/>
      <c r="LR77" s="115"/>
      <c r="LS77" s="116"/>
      <c r="LT77" s="114">
        <f>データ!DC7</f>
        <v>64.400000000000006</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UlPnYpYYwuRcY3tREPCbHiOZUWQH1/4v9E/CbsQ2LY/PqxG0KdYUvbAY1cJ4CXH/3tllwfP2m7kERybeRgldA==" saltValue="F/k6Qqpagw7UHWIYl67HN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94</v>
      </c>
      <c r="AO5" s="47" t="s">
        <v>95</v>
      </c>
      <c r="AP5" s="47" t="s">
        <v>96</v>
      </c>
      <c r="AQ5" s="47" t="s">
        <v>97</v>
      </c>
      <c r="AR5" s="47" t="s">
        <v>98</v>
      </c>
      <c r="AS5" s="47" t="s">
        <v>99</v>
      </c>
      <c r="AT5" s="47" t="s">
        <v>100</v>
      </c>
      <c r="AU5" s="47" t="s">
        <v>104</v>
      </c>
      <c r="AV5" s="47" t="s">
        <v>105</v>
      </c>
      <c r="AW5" s="47" t="s">
        <v>92</v>
      </c>
      <c r="AX5" s="47" t="s">
        <v>103</v>
      </c>
      <c r="AY5" s="47" t="s">
        <v>106</v>
      </c>
      <c r="AZ5" s="47" t="s">
        <v>95</v>
      </c>
      <c r="BA5" s="47" t="s">
        <v>96</v>
      </c>
      <c r="BB5" s="47" t="s">
        <v>97</v>
      </c>
      <c r="BC5" s="47" t="s">
        <v>98</v>
      </c>
      <c r="BD5" s="47" t="s">
        <v>99</v>
      </c>
      <c r="BE5" s="47" t="s">
        <v>100</v>
      </c>
      <c r="BF5" s="47" t="s">
        <v>101</v>
      </c>
      <c r="BG5" s="47" t="s">
        <v>91</v>
      </c>
      <c r="BH5" s="47" t="s">
        <v>92</v>
      </c>
      <c r="BI5" s="47" t="s">
        <v>93</v>
      </c>
      <c r="BJ5" s="47" t="s">
        <v>107</v>
      </c>
      <c r="BK5" s="47" t="s">
        <v>95</v>
      </c>
      <c r="BL5" s="47" t="s">
        <v>96</v>
      </c>
      <c r="BM5" s="47" t="s">
        <v>97</v>
      </c>
      <c r="BN5" s="47" t="s">
        <v>98</v>
      </c>
      <c r="BO5" s="47" t="s">
        <v>99</v>
      </c>
      <c r="BP5" s="47" t="s">
        <v>100</v>
      </c>
      <c r="BQ5" s="47" t="s">
        <v>108</v>
      </c>
      <c r="BR5" s="47" t="s">
        <v>91</v>
      </c>
      <c r="BS5" s="47" t="s">
        <v>109</v>
      </c>
      <c r="BT5" s="47" t="s">
        <v>110</v>
      </c>
      <c r="BU5" s="47" t="s">
        <v>111</v>
      </c>
      <c r="BV5" s="47" t="s">
        <v>95</v>
      </c>
      <c r="BW5" s="47" t="s">
        <v>96</v>
      </c>
      <c r="BX5" s="47" t="s">
        <v>97</v>
      </c>
      <c r="BY5" s="47" t="s">
        <v>98</v>
      </c>
      <c r="BZ5" s="47" t="s">
        <v>99</v>
      </c>
      <c r="CA5" s="47" t="s">
        <v>100</v>
      </c>
      <c r="CB5" s="47" t="s">
        <v>101</v>
      </c>
      <c r="CC5" s="47" t="s">
        <v>91</v>
      </c>
      <c r="CD5" s="47" t="s">
        <v>112</v>
      </c>
      <c r="CE5" s="47" t="s">
        <v>110</v>
      </c>
      <c r="CF5" s="47" t="s">
        <v>111</v>
      </c>
      <c r="CG5" s="47" t="s">
        <v>95</v>
      </c>
      <c r="CH5" s="47" t="s">
        <v>96</v>
      </c>
      <c r="CI5" s="47" t="s">
        <v>97</v>
      </c>
      <c r="CJ5" s="47" t="s">
        <v>98</v>
      </c>
      <c r="CK5" s="47" t="s">
        <v>99</v>
      </c>
      <c r="CL5" s="47" t="s">
        <v>100</v>
      </c>
      <c r="CM5" s="145"/>
      <c r="CN5" s="145"/>
      <c r="CO5" s="47" t="s">
        <v>101</v>
      </c>
      <c r="CP5" s="47" t="s">
        <v>91</v>
      </c>
      <c r="CQ5" s="47" t="s">
        <v>92</v>
      </c>
      <c r="CR5" s="47" t="s">
        <v>93</v>
      </c>
      <c r="CS5" s="47" t="s">
        <v>111</v>
      </c>
      <c r="CT5" s="47" t="s">
        <v>95</v>
      </c>
      <c r="CU5" s="47" t="s">
        <v>96</v>
      </c>
      <c r="CV5" s="47" t="s">
        <v>97</v>
      </c>
      <c r="CW5" s="47" t="s">
        <v>98</v>
      </c>
      <c r="CX5" s="47" t="s">
        <v>99</v>
      </c>
      <c r="CY5" s="47" t="s">
        <v>100</v>
      </c>
      <c r="CZ5" s="47" t="s">
        <v>101</v>
      </c>
      <c r="DA5" s="47" t="s">
        <v>102</v>
      </c>
      <c r="DB5" s="47" t="s">
        <v>92</v>
      </c>
      <c r="DC5" s="47" t="s">
        <v>110</v>
      </c>
      <c r="DD5" s="47" t="s">
        <v>113</v>
      </c>
      <c r="DE5" s="47" t="s">
        <v>95</v>
      </c>
      <c r="DF5" s="47" t="s">
        <v>96</v>
      </c>
      <c r="DG5" s="47" t="s">
        <v>97</v>
      </c>
      <c r="DH5" s="47" t="s">
        <v>98</v>
      </c>
      <c r="DI5" s="47" t="s">
        <v>99</v>
      </c>
      <c r="DJ5" s="47" t="s">
        <v>35</v>
      </c>
      <c r="DK5" s="47" t="s">
        <v>108</v>
      </c>
      <c r="DL5" s="47" t="s">
        <v>114</v>
      </c>
      <c r="DM5" s="47" t="s">
        <v>92</v>
      </c>
      <c r="DN5" s="47" t="s">
        <v>110</v>
      </c>
      <c r="DO5" s="47" t="s">
        <v>111</v>
      </c>
      <c r="DP5" s="47" t="s">
        <v>95</v>
      </c>
      <c r="DQ5" s="47" t="s">
        <v>96</v>
      </c>
      <c r="DR5" s="47" t="s">
        <v>97</v>
      </c>
      <c r="DS5" s="47" t="s">
        <v>98</v>
      </c>
      <c r="DT5" s="47" t="s">
        <v>99</v>
      </c>
      <c r="DU5" s="47" t="s">
        <v>100</v>
      </c>
    </row>
    <row r="6" spans="1:125" s="54" customFormat="1" x14ac:dyDescent="0.15">
      <c r="A6" s="37" t="s">
        <v>115</v>
      </c>
      <c r="B6" s="48">
        <f>B8</f>
        <v>2021</v>
      </c>
      <c r="C6" s="48">
        <f t="shared" ref="C6:X6" si="1">C8</f>
        <v>322024</v>
      </c>
      <c r="D6" s="48">
        <f t="shared" si="1"/>
        <v>47</v>
      </c>
      <c r="E6" s="48">
        <f t="shared" si="1"/>
        <v>14</v>
      </c>
      <c r="F6" s="48">
        <f t="shared" si="1"/>
        <v>0</v>
      </c>
      <c r="G6" s="48">
        <f t="shared" si="1"/>
        <v>3</v>
      </c>
      <c r="H6" s="48" t="str">
        <f>SUBSTITUTE(H8,"　","")</f>
        <v>島根県浜田市</v>
      </c>
      <c r="I6" s="48" t="str">
        <f t="shared" si="1"/>
        <v>浜田市道分山立体駐車場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v>
      </c>
      <c r="Q6" s="50" t="str">
        <f t="shared" si="1"/>
        <v>立体式</v>
      </c>
      <c r="R6" s="51">
        <f t="shared" si="1"/>
        <v>30</v>
      </c>
      <c r="S6" s="50" t="str">
        <f t="shared" si="1"/>
        <v>商業施設</v>
      </c>
      <c r="T6" s="50" t="str">
        <f t="shared" si="1"/>
        <v>無</v>
      </c>
      <c r="U6" s="51">
        <f t="shared" si="1"/>
        <v>6458</v>
      </c>
      <c r="V6" s="51">
        <f t="shared" si="1"/>
        <v>245</v>
      </c>
      <c r="W6" s="51">
        <f t="shared" si="1"/>
        <v>200</v>
      </c>
      <c r="X6" s="50" t="str">
        <f t="shared" si="1"/>
        <v>利用料金制</v>
      </c>
      <c r="Y6" s="52">
        <f>IF(Y8="-",NA(),Y8)</f>
        <v>110.1</v>
      </c>
      <c r="Z6" s="52">
        <f t="shared" ref="Z6:AH6" si="2">IF(Z8="-",NA(),Z8)</f>
        <v>111.9</v>
      </c>
      <c r="AA6" s="52">
        <f t="shared" si="2"/>
        <v>103.7</v>
      </c>
      <c r="AB6" s="52">
        <f t="shared" si="2"/>
        <v>82</v>
      </c>
      <c r="AC6" s="52">
        <f t="shared" si="2"/>
        <v>96.4</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48.4</v>
      </c>
      <c r="BG6" s="52">
        <f t="shared" ref="BG6:BO6" si="5">IF(BG8="-",NA(),BG8)</f>
        <v>48</v>
      </c>
      <c r="BH6" s="52">
        <f t="shared" si="5"/>
        <v>44.6</v>
      </c>
      <c r="BI6" s="52">
        <f t="shared" si="5"/>
        <v>28.7</v>
      </c>
      <c r="BJ6" s="52">
        <f t="shared" si="5"/>
        <v>43.9</v>
      </c>
      <c r="BK6" s="52">
        <f t="shared" si="5"/>
        <v>30.2</v>
      </c>
      <c r="BL6" s="52">
        <f t="shared" si="5"/>
        <v>30.7</v>
      </c>
      <c r="BM6" s="52">
        <f t="shared" si="5"/>
        <v>13.5</v>
      </c>
      <c r="BN6" s="52">
        <f t="shared" si="5"/>
        <v>7.1</v>
      </c>
      <c r="BO6" s="52">
        <f t="shared" si="5"/>
        <v>5.6</v>
      </c>
      <c r="BP6" s="49" t="str">
        <f>IF(BP8="-","",IF(BP8="-","【-】","【"&amp;SUBSTITUTE(TEXT(BP8,"#,##0.0"),"-","△")&amp;"】"))</f>
        <v>【0.8】</v>
      </c>
      <c r="BQ6" s="53">
        <f>IF(BQ8="-",NA(),BQ8)</f>
        <v>22209</v>
      </c>
      <c r="BR6" s="53">
        <f t="shared" ref="BR6:BZ6" si="6">IF(BR8="-",NA(),BR8)</f>
        <v>23062</v>
      </c>
      <c r="BS6" s="53">
        <f t="shared" si="6"/>
        <v>19558</v>
      </c>
      <c r="BT6" s="53">
        <f t="shared" si="6"/>
        <v>11200</v>
      </c>
      <c r="BU6" s="53">
        <f t="shared" si="6"/>
        <v>16682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116</v>
      </c>
      <c r="CM6" s="51">
        <f t="shared" ref="CM6:CN6" si="7">CM8</f>
        <v>36447</v>
      </c>
      <c r="CN6" s="51">
        <f t="shared" si="7"/>
        <v>0</v>
      </c>
      <c r="CO6" s="52"/>
      <c r="CP6" s="52"/>
      <c r="CQ6" s="52"/>
      <c r="CR6" s="52"/>
      <c r="CS6" s="52"/>
      <c r="CT6" s="52"/>
      <c r="CU6" s="52"/>
      <c r="CV6" s="52"/>
      <c r="CW6" s="52"/>
      <c r="CX6" s="52"/>
      <c r="CY6" s="49" t="s">
        <v>117</v>
      </c>
      <c r="CZ6" s="52">
        <f>IF(CZ8="-",NA(),CZ8)</f>
        <v>152.30000000000001</v>
      </c>
      <c r="DA6" s="52">
        <f t="shared" ref="DA6:DI6" si="8">IF(DA8="-",NA(),DA8)</f>
        <v>111.2</v>
      </c>
      <c r="DB6" s="52">
        <f t="shared" si="8"/>
        <v>80.599999999999994</v>
      </c>
      <c r="DC6" s="52">
        <f t="shared" si="8"/>
        <v>64.400000000000006</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109.8</v>
      </c>
      <c r="DL6" s="52">
        <f t="shared" ref="DL6:DT6" si="9">IF(DL8="-",NA(),DL8)</f>
        <v>111.4</v>
      </c>
      <c r="DM6" s="52">
        <f t="shared" si="9"/>
        <v>106.9</v>
      </c>
      <c r="DN6" s="52">
        <f t="shared" si="9"/>
        <v>73.5</v>
      </c>
      <c r="DO6" s="52">
        <f t="shared" si="9"/>
        <v>84.9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118</v>
      </c>
      <c r="B7" s="48">
        <f t="shared" ref="B7:X7" si="10">B8</f>
        <v>2021</v>
      </c>
      <c r="C7" s="48">
        <f t="shared" si="10"/>
        <v>322024</v>
      </c>
      <c r="D7" s="48">
        <f t="shared" si="10"/>
        <v>47</v>
      </c>
      <c r="E7" s="48">
        <f t="shared" si="10"/>
        <v>14</v>
      </c>
      <c r="F7" s="48">
        <f t="shared" si="10"/>
        <v>0</v>
      </c>
      <c r="G7" s="48">
        <f t="shared" si="10"/>
        <v>3</v>
      </c>
      <c r="H7" s="48" t="str">
        <f t="shared" si="10"/>
        <v>島根県　浜田市</v>
      </c>
      <c r="I7" s="48" t="str">
        <f t="shared" si="10"/>
        <v>浜田市道分山立体駐車場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v>
      </c>
      <c r="Q7" s="50" t="str">
        <f t="shared" si="10"/>
        <v>立体式</v>
      </c>
      <c r="R7" s="51">
        <f t="shared" si="10"/>
        <v>30</v>
      </c>
      <c r="S7" s="50" t="str">
        <f t="shared" si="10"/>
        <v>商業施設</v>
      </c>
      <c r="T7" s="50" t="str">
        <f t="shared" si="10"/>
        <v>無</v>
      </c>
      <c r="U7" s="51">
        <f t="shared" si="10"/>
        <v>6458</v>
      </c>
      <c r="V7" s="51">
        <f t="shared" si="10"/>
        <v>245</v>
      </c>
      <c r="W7" s="51">
        <f t="shared" si="10"/>
        <v>200</v>
      </c>
      <c r="X7" s="50" t="str">
        <f t="shared" si="10"/>
        <v>利用料金制</v>
      </c>
      <c r="Y7" s="52">
        <f>Y8</f>
        <v>110.1</v>
      </c>
      <c r="Z7" s="52">
        <f t="shared" ref="Z7:AH7" si="11">Z8</f>
        <v>111.9</v>
      </c>
      <c r="AA7" s="52">
        <f t="shared" si="11"/>
        <v>103.7</v>
      </c>
      <c r="AB7" s="52">
        <f t="shared" si="11"/>
        <v>82</v>
      </c>
      <c r="AC7" s="52">
        <f t="shared" si="11"/>
        <v>96.4</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48.4</v>
      </c>
      <c r="BG7" s="52">
        <f t="shared" ref="BG7:BO7" si="14">BG8</f>
        <v>48</v>
      </c>
      <c r="BH7" s="52">
        <f t="shared" si="14"/>
        <v>44.6</v>
      </c>
      <c r="BI7" s="52">
        <f t="shared" si="14"/>
        <v>28.7</v>
      </c>
      <c r="BJ7" s="52">
        <f t="shared" si="14"/>
        <v>43.9</v>
      </c>
      <c r="BK7" s="52">
        <f t="shared" si="14"/>
        <v>30.2</v>
      </c>
      <c r="BL7" s="52">
        <f t="shared" si="14"/>
        <v>30.7</v>
      </c>
      <c r="BM7" s="52">
        <f t="shared" si="14"/>
        <v>13.5</v>
      </c>
      <c r="BN7" s="52">
        <f t="shared" si="14"/>
        <v>7.1</v>
      </c>
      <c r="BO7" s="52">
        <f t="shared" si="14"/>
        <v>5.6</v>
      </c>
      <c r="BP7" s="49"/>
      <c r="BQ7" s="53">
        <f>BQ8</f>
        <v>22209</v>
      </c>
      <c r="BR7" s="53">
        <f t="shared" ref="BR7:BZ7" si="15">BR8</f>
        <v>23062</v>
      </c>
      <c r="BS7" s="53">
        <f t="shared" si="15"/>
        <v>19558</v>
      </c>
      <c r="BT7" s="53">
        <f t="shared" si="15"/>
        <v>11200</v>
      </c>
      <c r="BU7" s="53">
        <f t="shared" si="15"/>
        <v>16682</v>
      </c>
      <c r="BV7" s="53">
        <f t="shared" si="15"/>
        <v>18509</v>
      </c>
      <c r="BW7" s="53">
        <f t="shared" si="15"/>
        <v>24379</v>
      </c>
      <c r="BX7" s="53">
        <f t="shared" si="15"/>
        <v>22466</v>
      </c>
      <c r="BY7" s="53">
        <f t="shared" si="15"/>
        <v>4211</v>
      </c>
      <c r="BZ7" s="53">
        <f t="shared" si="15"/>
        <v>10653</v>
      </c>
      <c r="CA7" s="51"/>
      <c r="CB7" s="52" t="s">
        <v>119</v>
      </c>
      <c r="CC7" s="52" t="s">
        <v>119</v>
      </c>
      <c r="CD7" s="52" t="s">
        <v>119</v>
      </c>
      <c r="CE7" s="52" t="s">
        <v>119</v>
      </c>
      <c r="CF7" s="52" t="s">
        <v>119</v>
      </c>
      <c r="CG7" s="52" t="s">
        <v>119</v>
      </c>
      <c r="CH7" s="52" t="s">
        <v>119</v>
      </c>
      <c r="CI7" s="52" t="s">
        <v>119</v>
      </c>
      <c r="CJ7" s="52" t="s">
        <v>119</v>
      </c>
      <c r="CK7" s="52" t="s">
        <v>117</v>
      </c>
      <c r="CL7" s="49"/>
      <c r="CM7" s="51">
        <f>CM8</f>
        <v>36447</v>
      </c>
      <c r="CN7" s="51">
        <f>CN8</f>
        <v>0</v>
      </c>
      <c r="CO7" s="52" t="s">
        <v>119</v>
      </c>
      <c r="CP7" s="52" t="s">
        <v>119</v>
      </c>
      <c r="CQ7" s="52" t="s">
        <v>119</v>
      </c>
      <c r="CR7" s="52" t="s">
        <v>119</v>
      </c>
      <c r="CS7" s="52" t="s">
        <v>119</v>
      </c>
      <c r="CT7" s="52" t="s">
        <v>119</v>
      </c>
      <c r="CU7" s="52" t="s">
        <v>119</v>
      </c>
      <c r="CV7" s="52" t="s">
        <v>119</v>
      </c>
      <c r="CW7" s="52" t="s">
        <v>119</v>
      </c>
      <c r="CX7" s="52" t="s">
        <v>120</v>
      </c>
      <c r="CY7" s="49"/>
      <c r="CZ7" s="52">
        <f>CZ8</f>
        <v>152.30000000000001</v>
      </c>
      <c r="DA7" s="52">
        <f t="shared" ref="DA7:DI7" si="16">DA8</f>
        <v>111.2</v>
      </c>
      <c r="DB7" s="52">
        <f t="shared" si="16"/>
        <v>80.599999999999994</v>
      </c>
      <c r="DC7" s="52">
        <f t="shared" si="16"/>
        <v>64.400000000000006</v>
      </c>
      <c r="DD7" s="52">
        <f t="shared" si="16"/>
        <v>0</v>
      </c>
      <c r="DE7" s="52">
        <f t="shared" si="16"/>
        <v>238.5</v>
      </c>
      <c r="DF7" s="52">
        <f t="shared" si="16"/>
        <v>165.9</v>
      </c>
      <c r="DG7" s="52">
        <f t="shared" si="16"/>
        <v>1263.5</v>
      </c>
      <c r="DH7" s="52">
        <f t="shared" si="16"/>
        <v>108.5</v>
      </c>
      <c r="DI7" s="52">
        <f t="shared" si="16"/>
        <v>136.19999999999999</v>
      </c>
      <c r="DJ7" s="49"/>
      <c r="DK7" s="52">
        <f>DK8</f>
        <v>109.8</v>
      </c>
      <c r="DL7" s="52">
        <f t="shared" ref="DL7:DT7" si="17">DL8</f>
        <v>111.4</v>
      </c>
      <c r="DM7" s="52">
        <f t="shared" si="17"/>
        <v>106.9</v>
      </c>
      <c r="DN7" s="52">
        <f t="shared" si="17"/>
        <v>73.5</v>
      </c>
      <c r="DO7" s="52">
        <f t="shared" si="17"/>
        <v>84.9</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322024</v>
      </c>
      <c r="D8" s="55">
        <v>47</v>
      </c>
      <c r="E8" s="55">
        <v>14</v>
      </c>
      <c r="F8" s="55">
        <v>0</v>
      </c>
      <c r="G8" s="55">
        <v>3</v>
      </c>
      <c r="H8" s="55" t="s">
        <v>121</v>
      </c>
      <c r="I8" s="55" t="s">
        <v>122</v>
      </c>
      <c r="J8" s="55" t="s">
        <v>123</v>
      </c>
      <c r="K8" s="55" t="s">
        <v>124</v>
      </c>
      <c r="L8" s="55" t="s">
        <v>125</v>
      </c>
      <c r="M8" s="55" t="s">
        <v>126</v>
      </c>
      <c r="N8" s="55" t="s">
        <v>127</v>
      </c>
      <c r="O8" s="56" t="s">
        <v>128</v>
      </c>
      <c r="P8" s="57" t="s">
        <v>129</v>
      </c>
      <c r="Q8" s="57" t="s">
        <v>130</v>
      </c>
      <c r="R8" s="58">
        <v>30</v>
      </c>
      <c r="S8" s="57" t="s">
        <v>131</v>
      </c>
      <c r="T8" s="57" t="s">
        <v>132</v>
      </c>
      <c r="U8" s="58">
        <v>6458</v>
      </c>
      <c r="V8" s="58">
        <v>245</v>
      </c>
      <c r="W8" s="58">
        <v>200</v>
      </c>
      <c r="X8" s="57" t="s">
        <v>133</v>
      </c>
      <c r="Y8" s="59">
        <v>110.1</v>
      </c>
      <c r="Z8" s="59">
        <v>111.9</v>
      </c>
      <c r="AA8" s="59">
        <v>103.7</v>
      </c>
      <c r="AB8" s="59">
        <v>82</v>
      </c>
      <c r="AC8" s="59">
        <v>96.4</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48.4</v>
      </c>
      <c r="BG8" s="59">
        <v>48</v>
      </c>
      <c r="BH8" s="59">
        <v>44.6</v>
      </c>
      <c r="BI8" s="59">
        <v>28.7</v>
      </c>
      <c r="BJ8" s="59">
        <v>43.9</v>
      </c>
      <c r="BK8" s="59">
        <v>30.2</v>
      </c>
      <c r="BL8" s="59">
        <v>30.7</v>
      </c>
      <c r="BM8" s="59">
        <v>13.5</v>
      </c>
      <c r="BN8" s="59">
        <v>7.1</v>
      </c>
      <c r="BO8" s="59">
        <v>5.6</v>
      </c>
      <c r="BP8" s="56">
        <v>0.8</v>
      </c>
      <c r="BQ8" s="60">
        <v>22209</v>
      </c>
      <c r="BR8" s="60">
        <v>23062</v>
      </c>
      <c r="BS8" s="60">
        <v>19558</v>
      </c>
      <c r="BT8" s="61">
        <v>11200</v>
      </c>
      <c r="BU8" s="61">
        <v>16682</v>
      </c>
      <c r="BV8" s="60">
        <v>18509</v>
      </c>
      <c r="BW8" s="60">
        <v>24379</v>
      </c>
      <c r="BX8" s="60">
        <v>22466</v>
      </c>
      <c r="BY8" s="60">
        <v>4211</v>
      </c>
      <c r="BZ8" s="60">
        <v>10653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36447</v>
      </c>
      <c r="CN8" s="58">
        <v>0</v>
      </c>
      <c r="CO8" s="59" t="s">
        <v>125</v>
      </c>
      <c r="CP8" s="59" t="s">
        <v>125</v>
      </c>
      <c r="CQ8" s="59" t="s">
        <v>125</v>
      </c>
      <c r="CR8" s="59" t="s">
        <v>125</v>
      </c>
      <c r="CS8" s="59" t="s">
        <v>125</v>
      </c>
      <c r="CT8" s="59" t="s">
        <v>125</v>
      </c>
      <c r="CU8" s="59" t="s">
        <v>125</v>
      </c>
      <c r="CV8" s="59" t="s">
        <v>125</v>
      </c>
      <c r="CW8" s="59" t="s">
        <v>125</v>
      </c>
      <c r="CX8" s="59" t="s">
        <v>125</v>
      </c>
      <c r="CY8" s="56" t="s">
        <v>125</v>
      </c>
      <c r="CZ8" s="59">
        <v>152.30000000000001</v>
      </c>
      <c r="DA8" s="59">
        <v>111.2</v>
      </c>
      <c r="DB8" s="59">
        <v>80.599999999999994</v>
      </c>
      <c r="DC8" s="59">
        <v>64.400000000000006</v>
      </c>
      <c r="DD8" s="59">
        <v>0</v>
      </c>
      <c r="DE8" s="59">
        <v>238.5</v>
      </c>
      <c r="DF8" s="59">
        <v>165.9</v>
      </c>
      <c r="DG8" s="59">
        <v>1263.5</v>
      </c>
      <c r="DH8" s="59">
        <v>108.5</v>
      </c>
      <c r="DI8" s="59">
        <v>136.19999999999999</v>
      </c>
      <c r="DJ8" s="56">
        <v>99.8</v>
      </c>
      <c r="DK8" s="59">
        <v>109.8</v>
      </c>
      <c r="DL8" s="59">
        <v>111.4</v>
      </c>
      <c r="DM8" s="59">
        <v>106.9</v>
      </c>
      <c r="DN8" s="59">
        <v>73.5</v>
      </c>
      <c r="DO8" s="59">
        <v>84.9</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2023-01-28T02:09:16Z</cp:lastPrinted>
  <dcterms:created xsi:type="dcterms:W3CDTF">2022-12-09T03:29:52Z</dcterms:created>
  <dcterms:modified xsi:type="dcterms:W3CDTF">2023-02-03T02:54:45Z</dcterms:modified>
  <cp:category/>
</cp:coreProperties>
</file>